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xr:revisionPtr revIDLastSave="0" documentId="13_ncr:1_{1A4BD53C-329E-4A10-83AA-A37BDB09609F}" xr6:coauthVersionLast="47" xr6:coauthVersionMax="47" xr10:uidLastSave="{00000000-0000-0000-0000-000000000000}"/>
  <bookViews>
    <workbookView xWindow="1995" yWindow="795" windowWidth="24255" windowHeight="11895" tabRatio="825" xr2:uid="{00000000-000D-0000-FFFF-FFFF00000000}"/>
  </bookViews>
  <sheets>
    <sheet name="①入力・出力の手順" sheetId="12" r:id="rId1"/>
    <sheet name="②出艇申告記録用紙 _別紙５" sheetId="6" r:id="rId2"/>
    <sheet name="③フィニッシュ時刻記録用紙_別紙６" sheetId="9" r:id="rId3"/>
    <sheet name="④ﾊﾟｰﾃｨ受付記録用紙_別紙５ " sheetId="5" r:id="rId4"/>
    <sheet name="⑤レガッタ精算書_別紙_７" sheetId="7" r:id="rId5"/>
    <sheet name="⑥審問要求書プロテストフォーム" sheetId="10" r:id="rId6"/>
  </sheets>
  <definedNames>
    <definedName name="_xlnm.Print_Area" localSheetId="4">⑤レガッタ精算書_別紙_７!$A$1:$K$42</definedName>
  </definedNames>
  <calcPr calcId="191029"/>
</workbook>
</file>

<file path=xl/calcChain.xml><?xml version="1.0" encoding="utf-8"?>
<calcChain xmlns="http://schemas.openxmlformats.org/spreadsheetml/2006/main">
  <c r="E48" i="9" l="1"/>
  <c r="E48" i="5"/>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C15" i="5"/>
  <c r="C14" i="5"/>
  <c r="C13" i="5"/>
  <c r="C12" i="5"/>
  <c r="C11" i="5"/>
  <c r="C10" i="5"/>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E10" i="9"/>
  <c r="D48" i="9"/>
  <c r="C48" i="9"/>
  <c r="C47" i="9"/>
  <c r="C46" i="9"/>
  <c r="D45" i="9"/>
  <c r="C45" i="9"/>
  <c r="D44" i="9"/>
  <c r="C44" i="9"/>
  <c r="C43" i="9"/>
  <c r="C42" i="9"/>
  <c r="C41" i="9"/>
  <c r="C40" i="9"/>
  <c r="C39" i="9"/>
  <c r="C38" i="9"/>
  <c r="C37" i="9"/>
  <c r="C36" i="9"/>
  <c r="C35" i="9"/>
  <c r="D34" i="9"/>
  <c r="C34" i="9"/>
  <c r="D33" i="9"/>
  <c r="C33" i="9"/>
  <c r="C32" i="9"/>
  <c r="C31" i="9"/>
  <c r="C30" i="9"/>
  <c r="C29" i="9"/>
  <c r="C28" i="9"/>
  <c r="C27" i="9"/>
  <c r="C26" i="9"/>
  <c r="C25" i="9"/>
  <c r="C24" i="9"/>
  <c r="C23" i="9"/>
  <c r="C22" i="9"/>
  <c r="C21" i="9"/>
  <c r="C20" i="9"/>
  <c r="C19" i="9"/>
  <c r="C18" i="9"/>
  <c r="C17" i="9"/>
  <c r="C16" i="9"/>
  <c r="C15" i="9"/>
  <c r="C14" i="9"/>
  <c r="C13" i="9"/>
  <c r="C12" i="9"/>
  <c r="C11" i="9"/>
  <c r="C10" i="9"/>
  <c r="D35" i="12"/>
  <c r="E35" i="12" s="1"/>
  <c r="D32" i="12"/>
  <c r="E32" i="12" s="1"/>
  <c r="D31" i="12"/>
  <c r="E31" i="12" s="1"/>
  <c r="D30" i="12"/>
  <c r="E30" i="12" s="1"/>
  <c r="D29" i="12"/>
  <c r="E29" i="12" s="1"/>
  <c r="D28" i="12"/>
  <c r="E28" i="12" s="1"/>
  <c r="D27" i="12"/>
  <c r="E27" i="12" s="1"/>
  <c r="D26" i="12"/>
  <c r="E26" i="12" s="1"/>
  <c r="D25" i="12"/>
  <c r="E25" i="12" s="1"/>
  <c r="D24" i="12"/>
  <c r="E24" i="12" s="1"/>
  <c r="D23" i="12"/>
  <c r="E23" i="12" s="1"/>
  <c r="G50" i="6" l="1"/>
  <c r="B11" i="5" l="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11" i="6" l="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H8" i="7" l="1"/>
  <c r="H9" i="7"/>
  <c r="H10" i="7"/>
  <c r="H26" i="7"/>
  <c r="B24" i="12"/>
  <c r="B25" i="12" s="1"/>
  <c r="B26" i="12" s="1"/>
  <c r="B27" i="12" s="1"/>
  <c r="D11" i="12" s="1"/>
  <c r="H12" i="7" l="1"/>
  <c r="H27" i="7" s="1"/>
  <c r="H28" i="7" s="1"/>
  <c r="B28" i="12"/>
  <c r="E11" i="12" s="1"/>
  <c r="B29" i="12" l="1"/>
  <c r="B30" i="12" s="1"/>
  <c r="B31" i="12" l="1"/>
  <c r="B32" i="12" l="1"/>
  <c r="J11" i="12" l="1"/>
  <c r="I7" i="6" s="1"/>
  <c r="I11" i="12"/>
  <c r="I5" i="6" s="1"/>
  <c r="H11" i="12"/>
  <c r="C11" i="12"/>
  <c r="F11" i="12"/>
  <c r="E5" i="6" l="1"/>
  <c r="K1" i="6" s="1"/>
  <c r="D3" i="6"/>
  <c r="D1" i="7"/>
  <c r="E3" i="6"/>
  <c r="G11" i="12"/>
  <c r="K1" i="7"/>
  <c r="C1" i="7" l="1"/>
  <c r="D3" i="9"/>
  <c r="D3" i="5"/>
  <c r="E3" i="5"/>
  <c r="E3" i="9"/>
  <c r="G5" i="6"/>
  <c r="E7" i="6"/>
  <c r="K4" i="7"/>
  <c r="E5" i="9"/>
  <c r="E5" i="5"/>
  <c r="E7" i="5" l="1"/>
  <c r="E7" i="9"/>
</calcChain>
</file>

<file path=xl/sharedStrings.xml><?xml version="1.0" encoding="utf-8"?>
<sst xmlns="http://schemas.openxmlformats.org/spreadsheetml/2006/main" count="596" uniqueCount="320">
  <si>
    <t>*艇名は順不動</t>
  </si>
  <si>
    <t>艇　　名</t>
  </si>
  <si>
    <t>ｾｰﾙNo</t>
  </si>
  <si>
    <t>備　　考</t>
  </si>
  <si>
    <t>人</t>
  </si>
  <si>
    <t>BOSS</t>
  </si>
  <si>
    <t>CORAL SEA</t>
  </si>
  <si>
    <t>MAHANA</t>
  </si>
  <si>
    <t>№</t>
  </si>
  <si>
    <t>合　計</t>
  </si>
  <si>
    <t>VISCONTINA</t>
  </si>
  <si>
    <t>開催時間：</t>
    <rPh sb="0" eb="2">
      <t>カイサイ</t>
    </rPh>
    <rPh sb="2" eb="4">
      <t>ジカン</t>
    </rPh>
    <phoneticPr fontId="3"/>
  </si>
  <si>
    <t>ﾊﾟｰﾃｲ出席人数　　　　　　　　　　(正の字で記入)</t>
    <rPh sb="5" eb="7">
      <t>シュッセキ</t>
    </rPh>
    <rPh sb="20" eb="21">
      <t>セイ</t>
    </rPh>
    <rPh sb="22" eb="23">
      <t>ジ</t>
    </rPh>
    <rPh sb="24" eb="26">
      <t>キニュウ</t>
    </rPh>
    <phoneticPr fontId="3"/>
  </si>
  <si>
    <t>参加費　　　　　　　合計(円)</t>
    <rPh sb="0" eb="3">
      <t>サンカヒ</t>
    </rPh>
    <rPh sb="10" eb="12">
      <t>ゴウケイ</t>
    </rPh>
    <rPh sb="13" eb="14">
      <t>エン</t>
    </rPh>
    <phoneticPr fontId="3"/>
  </si>
  <si>
    <t>人</t>
    <rPh sb="0" eb="1">
      <t>ニン</t>
    </rPh>
    <phoneticPr fontId="3"/>
  </si>
  <si>
    <t>円</t>
    <rPh sb="0" eb="1">
      <t>エン</t>
    </rPh>
    <phoneticPr fontId="3"/>
  </si>
  <si>
    <t>開催日：</t>
    <rPh sb="0" eb="2">
      <t>カイサイ</t>
    </rPh>
    <rPh sb="2" eb="3">
      <t>ビ</t>
    </rPh>
    <phoneticPr fontId="4"/>
  </si>
  <si>
    <t>艇長会議：</t>
    <rPh sb="0" eb="2">
      <t>テイチョウ</t>
    </rPh>
    <rPh sb="2" eb="4">
      <t>カイギ</t>
    </rPh>
    <phoneticPr fontId="4"/>
  </si>
  <si>
    <t>№</t>
    <phoneticPr fontId="4"/>
  </si>
  <si>
    <t>艇　　名</t>
    <rPh sb="0" eb="4">
      <t>テイメイ</t>
    </rPh>
    <phoneticPr fontId="4"/>
  </si>
  <si>
    <t>ﾊﾟｰﾃｲ参加　　　　　　予定人数</t>
    <rPh sb="5" eb="7">
      <t>サンカ</t>
    </rPh>
    <rPh sb="13" eb="15">
      <t>ヨテイ</t>
    </rPh>
    <rPh sb="15" eb="16">
      <t>ニン</t>
    </rPh>
    <rPh sb="16" eb="17">
      <t>スウ</t>
    </rPh>
    <phoneticPr fontId="4"/>
  </si>
  <si>
    <t>備　　考</t>
    <rPh sb="0" eb="4">
      <t>ビコウ</t>
    </rPh>
    <phoneticPr fontId="4"/>
  </si>
  <si>
    <t>人</t>
    <rPh sb="0" eb="1">
      <t>ニン</t>
    </rPh>
    <phoneticPr fontId="4"/>
  </si>
  <si>
    <t>合　計</t>
    <rPh sb="0" eb="3">
      <t>ゴウケイ</t>
    </rPh>
    <phoneticPr fontId="4"/>
  </si>
  <si>
    <t>出席人数　　　　　合計</t>
    <rPh sb="0" eb="2">
      <t>シュッセキ</t>
    </rPh>
    <rPh sb="2" eb="3">
      <t>ニン</t>
    </rPh>
    <rPh sb="3" eb="4">
      <t>スウ</t>
    </rPh>
    <rPh sb="9" eb="11">
      <t>ゴウケイ</t>
    </rPh>
    <phoneticPr fontId="3"/>
  </si>
  <si>
    <t>ｾｰﾙNo</t>
    <phoneticPr fontId="4"/>
  </si>
  <si>
    <r>
      <t>出艇確認</t>
    </r>
    <r>
      <rPr>
        <sz val="10"/>
        <rFont val="ＭＳ Ｐゴシック"/>
        <family val="3"/>
        <charset val="128"/>
      </rPr>
      <t>　　　　　　　(出艇=レ印)</t>
    </r>
    <rPh sb="0" eb="2">
      <t>シュッテイ</t>
    </rPh>
    <rPh sb="2" eb="4">
      <t>カクニン</t>
    </rPh>
    <rPh sb="12" eb="14">
      <t>シュッテイ</t>
    </rPh>
    <rPh sb="16" eb="17">
      <t>シルシ</t>
    </rPh>
    <phoneticPr fontId="4"/>
  </si>
  <si>
    <r>
      <t>出艇料</t>
    </r>
    <r>
      <rPr>
        <sz val="10"/>
        <rFont val="ＭＳ Ｐゴシック"/>
        <family val="3"/>
        <charset val="128"/>
      </rPr>
      <t>　　　　　　(円)</t>
    </r>
    <rPh sb="0" eb="2">
      <t>シュッテイ</t>
    </rPh>
    <rPh sb="2" eb="3">
      <t>リョウ</t>
    </rPh>
    <rPh sb="10" eb="11">
      <t>エン</t>
    </rPh>
    <phoneticPr fontId="4"/>
  </si>
  <si>
    <t>*艇名は順不同</t>
    <rPh sb="1" eb="3">
      <t>テイメイ</t>
    </rPh>
    <rPh sb="4" eb="5">
      <t>ジュン</t>
    </rPh>
    <rPh sb="5" eb="7">
      <t>フドウ</t>
    </rPh>
    <phoneticPr fontId="4"/>
  </si>
  <si>
    <t>*参加費＝1,000円/1人</t>
    <rPh sb="1" eb="4">
      <t>サンカヒ</t>
    </rPh>
    <rPh sb="10" eb="11">
      <t>エン</t>
    </rPh>
    <rPh sb="12" eb="14">
      <t>１ニン</t>
    </rPh>
    <phoneticPr fontId="3"/>
  </si>
  <si>
    <t>*出艇料：賛助会員艇3,000円、非賛助会員艇4,000円</t>
    <rPh sb="1" eb="2">
      <t>デ</t>
    </rPh>
    <rPh sb="2" eb="4">
      <t>テイリョウ</t>
    </rPh>
    <rPh sb="5" eb="7">
      <t>サンジョ</t>
    </rPh>
    <rPh sb="7" eb="9">
      <t>カイイン</t>
    </rPh>
    <rPh sb="9" eb="10">
      <t>テイ</t>
    </rPh>
    <rPh sb="15" eb="16">
      <t>エン</t>
    </rPh>
    <rPh sb="17" eb="18">
      <t>ヒ</t>
    </rPh>
    <rPh sb="18" eb="20">
      <t>サンジョ</t>
    </rPh>
    <rPh sb="20" eb="22">
      <t>カイイン</t>
    </rPh>
    <rPh sb="22" eb="23">
      <t>テイ</t>
    </rPh>
    <rPh sb="28" eb="29">
      <t>エン</t>
    </rPh>
    <phoneticPr fontId="4"/>
  </si>
  <si>
    <t>yellow</t>
    <phoneticPr fontId="4"/>
  </si>
  <si>
    <t>red</t>
    <phoneticPr fontId="4"/>
  </si>
  <si>
    <t>表彰ﾊﾟｰﾃｨ受付記録</t>
    <phoneticPr fontId="3"/>
  </si>
  <si>
    <t>開　催　日　；</t>
    <phoneticPr fontId="3"/>
  </si>
  <si>
    <t>担当ｺﾐﾃｨｰ ；</t>
    <phoneticPr fontId="3"/>
  </si>
  <si>
    <t>担当ｺﾐﾃｨｰ：</t>
    <rPh sb="0" eb="2">
      <t>タントウ</t>
    </rPh>
    <phoneticPr fontId="4"/>
  </si>
  <si>
    <t>項目・内容</t>
    <rPh sb="0" eb="2">
      <t>コウモク</t>
    </rPh>
    <rPh sb="3" eb="5">
      <t>ナイヨウ</t>
    </rPh>
    <phoneticPr fontId="4"/>
  </si>
  <si>
    <t>金　額</t>
    <rPh sb="0" eb="1">
      <t>キン</t>
    </rPh>
    <rPh sb="2" eb="3">
      <t>ガク</t>
    </rPh>
    <phoneticPr fontId="4"/>
  </si>
  <si>
    <t>備　考</t>
    <rPh sb="0" eb="1">
      <t>ソナエ</t>
    </rPh>
    <rPh sb="2" eb="3">
      <t>コウ</t>
    </rPh>
    <phoneticPr fontId="4"/>
  </si>
  <si>
    <t>収</t>
    <rPh sb="0" eb="1">
      <t>シュウニュウ</t>
    </rPh>
    <phoneticPr fontId="4"/>
  </si>
  <si>
    <t>ﾚｰｽ出艇料（賛助会員艇）</t>
    <rPh sb="3" eb="4">
      <t>デ</t>
    </rPh>
    <rPh sb="4" eb="5">
      <t>テイ</t>
    </rPh>
    <rPh sb="5" eb="6">
      <t>リョウ</t>
    </rPh>
    <rPh sb="7" eb="9">
      <t>サンジョ</t>
    </rPh>
    <rPh sb="9" eb="11">
      <t>カイイン</t>
    </rPh>
    <rPh sb="11" eb="12">
      <t>テイ</t>
    </rPh>
    <phoneticPr fontId="4"/>
  </si>
  <si>
    <t>円/1艇</t>
    <rPh sb="0" eb="1">
      <t>エン</t>
    </rPh>
    <rPh sb="3" eb="4">
      <t>テイ</t>
    </rPh>
    <phoneticPr fontId="4"/>
  </si>
  <si>
    <t>参加艇数</t>
    <rPh sb="0" eb="2">
      <t>サンカ</t>
    </rPh>
    <rPh sb="3" eb="4">
      <t>スウ</t>
    </rPh>
    <phoneticPr fontId="4"/>
  </si>
  <si>
    <t>ﾚｰｽ出艇料（非賛助会員艇）</t>
    <rPh sb="3" eb="4">
      <t>デ</t>
    </rPh>
    <rPh sb="4" eb="5">
      <t>テイ</t>
    </rPh>
    <rPh sb="5" eb="6">
      <t>リョウ</t>
    </rPh>
    <rPh sb="7" eb="8">
      <t>ヒ</t>
    </rPh>
    <rPh sb="8" eb="10">
      <t>サンジョ</t>
    </rPh>
    <rPh sb="10" eb="12">
      <t>カイイン</t>
    </rPh>
    <rPh sb="12" eb="13">
      <t>テイ</t>
    </rPh>
    <phoneticPr fontId="4"/>
  </si>
  <si>
    <t>参加艇数</t>
    <phoneticPr fontId="4"/>
  </si>
  <si>
    <t>入</t>
    <rPh sb="0" eb="1">
      <t>ニュウ</t>
    </rPh>
    <phoneticPr fontId="4"/>
  </si>
  <si>
    <t>ﾊﾟｰﾃｨｰ参加費</t>
    <rPh sb="6" eb="8">
      <t>サンカ</t>
    </rPh>
    <rPh sb="8" eb="9">
      <t>ヒ</t>
    </rPh>
    <phoneticPr fontId="4"/>
  </si>
  <si>
    <t>円/1人</t>
    <rPh sb="0" eb="1">
      <t>エン</t>
    </rPh>
    <rPh sb="3" eb="4">
      <t>ニン</t>
    </rPh>
    <phoneticPr fontId="4"/>
  </si>
  <si>
    <t>収入合計</t>
    <rPh sb="0" eb="2">
      <t>シュウニュウ</t>
    </rPh>
    <rPh sb="2" eb="4">
      <t>ゴウケイ</t>
    </rPh>
    <phoneticPr fontId="4"/>
  </si>
  <si>
    <t>レース支援艇費用</t>
    <rPh sb="3" eb="5">
      <t>シエン</t>
    </rPh>
    <rPh sb="5" eb="6">
      <t>テイ</t>
    </rPh>
    <rPh sb="6" eb="8">
      <t>ヒヨウ</t>
    </rPh>
    <phoneticPr fontId="4"/>
  </si>
  <si>
    <t>事務所に直接支払い願います。</t>
  </si>
  <si>
    <t>賞品代金</t>
    <rPh sb="0" eb="2">
      <t>ショウヒン</t>
    </rPh>
    <rPh sb="2" eb="4">
      <t>ダイキン</t>
    </rPh>
    <phoneticPr fontId="4"/>
  </si>
  <si>
    <t>支</t>
    <rPh sb="0" eb="1">
      <t>シ</t>
    </rPh>
    <phoneticPr fontId="4"/>
  </si>
  <si>
    <t>表彰式会場使用料</t>
    <rPh sb="0" eb="2">
      <t>ヒョウショウ</t>
    </rPh>
    <rPh sb="2" eb="3">
      <t>シキ</t>
    </rPh>
    <rPh sb="3" eb="5">
      <t>カイジョウ</t>
    </rPh>
    <rPh sb="5" eb="7">
      <t>シヨウ</t>
    </rPh>
    <rPh sb="7" eb="8">
      <t>リョウ</t>
    </rPh>
    <phoneticPr fontId="4"/>
  </si>
  <si>
    <t>事務所に直接支払い願います。</t>
    <phoneticPr fontId="4"/>
  </si>
  <si>
    <t>出</t>
    <rPh sb="0" eb="1">
      <t>デ</t>
    </rPh>
    <phoneticPr fontId="4"/>
  </si>
  <si>
    <t>ﾊﾟｰﾃｨｰ費用明細</t>
    <rPh sb="6" eb="8">
      <t>ヒヨウ</t>
    </rPh>
    <rPh sb="8" eb="10">
      <t>メイサイ</t>
    </rPh>
    <phoneticPr fontId="4"/>
  </si>
  <si>
    <t>①</t>
    <phoneticPr fontId="4"/>
  </si>
  <si>
    <t>ラッキー７、ブービー賞ワイン</t>
    <rPh sb="10" eb="11">
      <t>ショウ</t>
    </rPh>
    <phoneticPr fontId="4"/>
  </si>
  <si>
    <t>②</t>
    <phoneticPr fontId="4"/>
  </si>
  <si>
    <t>③</t>
    <phoneticPr fontId="4"/>
  </si>
  <si>
    <t>④</t>
    <phoneticPr fontId="4"/>
  </si>
  <si>
    <t>⑤</t>
    <phoneticPr fontId="4"/>
  </si>
  <si>
    <t>⑥</t>
    <phoneticPr fontId="4"/>
  </si>
  <si>
    <t>⑦</t>
    <phoneticPr fontId="4"/>
  </si>
  <si>
    <t>⑧</t>
    <phoneticPr fontId="4"/>
  </si>
  <si>
    <t>⑨</t>
    <phoneticPr fontId="4"/>
  </si>
  <si>
    <t>支出合計</t>
    <rPh sb="0" eb="2">
      <t>シシュツ</t>
    </rPh>
    <rPh sb="2" eb="4">
      <t>ゴウケイ</t>
    </rPh>
    <phoneticPr fontId="4"/>
  </si>
  <si>
    <t>収支バランス</t>
    <rPh sb="0" eb="2">
      <t>シュウシ</t>
    </rPh>
    <phoneticPr fontId="4"/>
  </si>
  <si>
    <t>ＨＹＣ会計への入金金額</t>
    <rPh sb="3" eb="5">
      <t>カイケイ</t>
    </rPh>
    <rPh sb="7" eb="9">
      <t>ニュウキン</t>
    </rPh>
    <rPh sb="9" eb="11">
      <t>キンガク</t>
    </rPh>
    <phoneticPr fontId="4"/>
  </si>
  <si>
    <t>精算書の使用方法</t>
    <rPh sb="0" eb="2">
      <t>セイサン</t>
    </rPh>
    <rPh sb="2" eb="3">
      <t>ショ</t>
    </rPh>
    <rPh sb="4" eb="6">
      <t>シヨウ</t>
    </rPh>
    <rPh sb="6" eb="8">
      <t>ホウホウ</t>
    </rPh>
    <phoneticPr fontId="4"/>
  </si>
  <si>
    <t>　　　*収支バランスがプラスとなった時はクラブ会計へ入金下さい。</t>
    <rPh sb="4" eb="6">
      <t>シュウシ</t>
    </rPh>
    <rPh sb="15" eb="19">
      <t>ナッタトキ</t>
    </rPh>
    <rPh sb="23" eb="25">
      <t>カイケイ</t>
    </rPh>
    <rPh sb="26" eb="28">
      <t>ニュウキン</t>
    </rPh>
    <rPh sb="28" eb="29">
      <t>クダ</t>
    </rPh>
    <phoneticPr fontId="4"/>
  </si>
  <si>
    <t>　　　*収支バランスがマイナスとなった時はクラブで補填致しますが,基本的にバランスを心掛けてください。</t>
    <rPh sb="4" eb="6">
      <t>シュウシ</t>
    </rPh>
    <rPh sb="16" eb="20">
      <t>ナッタトキ</t>
    </rPh>
    <rPh sb="25" eb="27">
      <t>ホテン</t>
    </rPh>
    <rPh sb="27" eb="28">
      <t>イタ</t>
    </rPh>
    <rPh sb="33" eb="36">
      <t>キホンテキ</t>
    </rPh>
    <rPh sb="42" eb="44">
      <t>ココロガ</t>
    </rPh>
    <phoneticPr fontId="4"/>
  </si>
  <si>
    <t>　　　*HYC会計振込口座：みずほ銀行 湘南台支店　口座番号:普通1078991　</t>
    <rPh sb="7" eb="9">
      <t>カイケイ</t>
    </rPh>
    <rPh sb="11" eb="13">
      <t>コウザ</t>
    </rPh>
    <rPh sb="20" eb="23">
      <t>ショウナンダイ</t>
    </rPh>
    <rPh sb="23" eb="25">
      <t>シテン</t>
    </rPh>
    <phoneticPr fontId="4"/>
  </si>
  <si>
    <t>　　　　　　　　　　　　　　　　　 特定非営利活動法人葉山ヨットクラブ</t>
    <phoneticPr fontId="4"/>
  </si>
  <si>
    <t>　　　　　　　　　　　　　　　　　　　E-mail；ponton@firstmarine.co.jp　　　　携帯；090-9231-0554</t>
    <phoneticPr fontId="4"/>
  </si>
  <si>
    <t>以上</t>
    <rPh sb="0" eb="2">
      <t>イジョウ</t>
    </rPh>
    <phoneticPr fontId="4"/>
  </si>
  <si>
    <t>精算書</t>
    <phoneticPr fontId="4"/>
  </si>
  <si>
    <t>フィニッシュ時刻記入用紙</t>
    <rPh sb="6" eb="8">
      <t>ジコク</t>
    </rPh>
    <rPh sb="8" eb="10">
      <t>キニュウ</t>
    </rPh>
    <rPh sb="10" eb="12">
      <t>ヨウシ</t>
    </rPh>
    <phoneticPr fontId="4"/>
  </si>
  <si>
    <t>フィニッシュ時刻</t>
  </si>
  <si>
    <t>備　　考</t>
    <rPh sb="0" eb="1">
      <t>ソナエ</t>
    </rPh>
    <rPh sb="3" eb="4">
      <t>コウ</t>
    </rPh>
    <phoneticPr fontId="4"/>
  </si>
  <si>
    <t>　　　　：　　　　：</t>
    <phoneticPr fontId="4"/>
  </si>
  <si>
    <t>ｽﾀｰﾄ時刻　：</t>
    <rPh sb="4" eb="6">
      <t>ジコク</t>
    </rPh>
    <phoneticPr fontId="4"/>
  </si>
  <si>
    <t>Momo</t>
    <phoneticPr fontId="4"/>
  </si>
  <si>
    <t>開催日</t>
    <rPh sb="0" eb="2">
      <t>カイサイ</t>
    </rPh>
    <rPh sb="2" eb="3">
      <t>ビ</t>
    </rPh>
    <phoneticPr fontId="4"/>
  </si>
  <si>
    <t>ﾚｰｽ名</t>
    <rPh sb="3" eb="4">
      <t>メイ</t>
    </rPh>
    <phoneticPr fontId="4"/>
  </si>
  <si>
    <t>担当ｺﾐｯﾃｨ</t>
    <rPh sb="0" eb="2">
      <t>タントウ</t>
    </rPh>
    <phoneticPr fontId="4"/>
  </si>
  <si>
    <t>ﾚｰｽｺｰｽ及びｸﾞﾚｰﾄﾞ</t>
    <rPh sb="6" eb="7">
      <t>オヨ</t>
    </rPh>
    <phoneticPr fontId="4"/>
  </si>
  <si>
    <t>摘　　　　　　要</t>
    <rPh sb="0" eb="1">
      <t>テキ</t>
    </rPh>
    <rPh sb="7" eb="8">
      <t>ヨウ</t>
    </rPh>
    <phoneticPr fontId="4"/>
  </si>
  <si>
    <t>ＨＭＹＣとの共催（ﾚｰｽ運営：ＨＭＹＣ、ﾊﾟｰﾃｨ-：ＨＹＣ)</t>
    <rPh sb="6" eb="8">
      <t>キョウサイ</t>
    </rPh>
    <rPh sb="12" eb="14">
      <t>ウンエイ</t>
    </rPh>
    <phoneticPr fontId="4"/>
  </si>
  <si>
    <t>ﾚｰｽ終了後、忘年会</t>
    <rPh sb="3" eb="5">
      <t>シュウリョウ</t>
    </rPh>
    <rPh sb="5" eb="6">
      <t>ゴ</t>
    </rPh>
    <rPh sb="7" eb="10">
      <t>ボウネンカイ</t>
    </rPh>
    <phoneticPr fontId="4"/>
  </si>
  <si>
    <t>石原杯</t>
    <rPh sb="0" eb="2">
      <t>イシハラ</t>
    </rPh>
    <rPh sb="2" eb="3">
      <t>ハイ</t>
    </rPh>
    <phoneticPr fontId="4"/>
  </si>
  <si>
    <t>実行委員会・Ｇ1、初島回航</t>
    <rPh sb="0" eb="2">
      <t>ジッコウ</t>
    </rPh>
    <rPh sb="2" eb="5">
      <t>イインカイ</t>
    </rPh>
    <rPh sb="9" eb="10">
      <t>ハツ</t>
    </rPh>
    <rPh sb="10" eb="11">
      <t>シマ</t>
    </rPh>
    <rPh sb="11" eb="13">
      <t>カイコウ</t>
    </rPh>
    <phoneticPr fontId="4"/>
  </si>
  <si>
    <t>G1、烏帽子岩回航</t>
    <rPh sb="3" eb="6">
      <t>エボシ</t>
    </rPh>
    <rPh sb="6" eb="7">
      <t>イワ</t>
    </rPh>
    <rPh sb="7" eb="9">
      <t>カイコウ</t>
    </rPh>
    <phoneticPr fontId="4"/>
  </si>
  <si>
    <t>開催回数</t>
    <rPh sb="0" eb="2">
      <t>カイサイ</t>
    </rPh>
    <rPh sb="2" eb="3">
      <t>カイ</t>
    </rPh>
    <rPh sb="3" eb="4">
      <t>スウ</t>
    </rPh>
    <phoneticPr fontId="4"/>
  </si>
  <si>
    <t>開催回数</t>
    <rPh sb="0" eb="2">
      <t>カイサイ</t>
    </rPh>
    <rPh sb="2" eb="4">
      <t>カイスウ</t>
    </rPh>
    <phoneticPr fontId="4"/>
  </si>
  <si>
    <t>＊レース日程が変更になった場合、開催日は手入力願います。</t>
    <rPh sb="4" eb="6">
      <t>ニッテイ</t>
    </rPh>
    <rPh sb="7" eb="9">
      <t>ヘンコウ</t>
    </rPh>
    <rPh sb="13" eb="15">
      <t>バアイ</t>
    </rPh>
    <rPh sb="16" eb="19">
      <t>カイサイビ</t>
    </rPh>
    <rPh sb="20" eb="21">
      <t>テ</t>
    </rPh>
    <rPh sb="21" eb="23">
      <t>ニュウリョク</t>
    </rPh>
    <rPh sb="23" eb="24">
      <t>ネガ</t>
    </rPh>
    <phoneticPr fontId="4"/>
  </si>
  <si>
    <t>クラブルーム</t>
    <phoneticPr fontId="4"/>
  </si>
  <si>
    <t>艇長会議</t>
  </si>
  <si>
    <t>ｽﾀｰﾄ時刻</t>
    <rPh sb="4" eb="6">
      <t>ジコク</t>
    </rPh>
    <phoneticPr fontId="4"/>
  </si>
  <si>
    <t>ﾚｰｽｽﾀｰﾄ：</t>
    <phoneticPr fontId="4"/>
  </si>
  <si>
    <t>出艇申告記録</t>
    <phoneticPr fontId="4"/>
  </si>
  <si>
    <t>フィニッシュ時刻記入用紙を出力して下さい。フィニッシュ時の記録用紙です。</t>
    <rPh sb="13" eb="15">
      <t>シュツリョク</t>
    </rPh>
    <rPh sb="17" eb="18">
      <t>クダ</t>
    </rPh>
    <rPh sb="27" eb="28">
      <t>ジ</t>
    </rPh>
    <rPh sb="29" eb="30">
      <t>キ</t>
    </rPh>
    <rPh sb="30" eb="31">
      <t>ロク</t>
    </rPh>
    <rPh sb="31" eb="33">
      <t>ヨウシ</t>
    </rPh>
    <phoneticPr fontId="4"/>
  </si>
  <si>
    <t>表彰ﾊﾟｰﾃｨ受付記録用紙を出力して下さい。表彰ﾊﾟｰﾃｨの受付用です。</t>
    <rPh sb="14" eb="16">
      <t>シュツリョク</t>
    </rPh>
    <rPh sb="18" eb="19">
      <t>クダ</t>
    </rPh>
    <rPh sb="30" eb="33">
      <t>ヨウデス</t>
    </rPh>
    <phoneticPr fontId="4"/>
  </si>
  <si>
    <t>HYCクラブレースレガッタの精算書です。パーティーを含むレガッタが終了後、関係部分に入力し精算の上、提出してください。</t>
    <rPh sb="26" eb="27">
      <t>フク</t>
    </rPh>
    <rPh sb="33" eb="36">
      <t>シュウリョウゴ</t>
    </rPh>
    <rPh sb="37" eb="39">
      <t>カンケイ</t>
    </rPh>
    <rPh sb="39" eb="41">
      <t>ブブン</t>
    </rPh>
    <rPh sb="42" eb="44">
      <t>ニュウリョク</t>
    </rPh>
    <rPh sb="45" eb="47">
      <t>セイサン</t>
    </rPh>
    <rPh sb="48" eb="49">
      <t>ウエ</t>
    </rPh>
    <rPh sb="50" eb="52">
      <t>テイシュツ</t>
    </rPh>
    <phoneticPr fontId="4"/>
  </si>
  <si>
    <t>開催日、レース名、担当コミッティー等は自動で入力されます。</t>
    <rPh sb="0" eb="3">
      <t>カイサイビ</t>
    </rPh>
    <rPh sb="7" eb="8">
      <t>メイ</t>
    </rPh>
    <rPh sb="9" eb="11">
      <t>タントウ</t>
    </rPh>
    <rPh sb="17" eb="18">
      <t>ナド</t>
    </rPh>
    <rPh sb="19" eb="21">
      <t>ジドウ</t>
    </rPh>
    <rPh sb="22" eb="24">
      <t>ニュウリョク</t>
    </rPh>
    <phoneticPr fontId="4"/>
  </si>
  <si>
    <t>　　時　　分～、葉山港管理事務所・３Ｆ</t>
    <rPh sb="8" eb="10">
      <t>ハヤマ</t>
    </rPh>
    <rPh sb="10" eb="11">
      <t>コウ</t>
    </rPh>
    <rPh sb="11" eb="13">
      <t>カンリ</t>
    </rPh>
    <rPh sb="13" eb="15">
      <t>ジム</t>
    </rPh>
    <rPh sb="15" eb="16">
      <t>ショ</t>
    </rPh>
    <phoneticPr fontId="3"/>
  </si>
  <si>
    <t>開催年月日</t>
    <rPh sb="0" eb="2">
      <t>カイサイ</t>
    </rPh>
    <rPh sb="2" eb="5">
      <t>ネンガッピ</t>
    </rPh>
    <phoneticPr fontId="4"/>
  </si>
  <si>
    <t>精算年月日</t>
    <rPh sb="0" eb="2">
      <t>セイサン</t>
    </rPh>
    <rPh sb="2" eb="5">
      <t>ネンガッピ</t>
    </rPh>
    <phoneticPr fontId="4"/>
  </si>
  <si>
    <t>＊網掛けセル部分を入力してください。</t>
    <rPh sb="1" eb="3">
      <t>アミカ</t>
    </rPh>
    <rPh sb="6" eb="8">
      <t>ブブン</t>
    </rPh>
    <rPh sb="9" eb="11">
      <t>ニュウリョク</t>
    </rPh>
    <phoneticPr fontId="4"/>
  </si>
  <si>
    <t>　　　*表彰式会場使用料は当日葉山港管理事務所に支払願います。賞品代金はＨＹＣ会計より支払ますので入金願います。</t>
    <rPh sb="4" eb="6">
      <t>ヒョウショウ</t>
    </rPh>
    <rPh sb="6" eb="7">
      <t>シキ</t>
    </rPh>
    <rPh sb="7" eb="9">
      <t>カイジョウ</t>
    </rPh>
    <rPh sb="13" eb="15">
      <t>トウジツ</t>
    </rPh>
    <rPh sb="15" eb="17">
      <t>ハヤマ</t>
    </rPh>
    <rPh sb="17" eb="18">
      <t>コウ</t>
    </rPh>
    <rPh sb="18" eb="20">
      <t>カンリ</t>
    </rPh>
    <rPh sb="20" eb="22">
      <t>ジム</t>
    </rPh>
    <rPh sb="22" eb="23">
      <t>ショ</t>
    </rPh>
    <rPh sb="24" eb="26">
      <t>シハライ</t>
    </rPh>
    <rPh sb="26" eb="27">
      <t>ネガ</t>
    </rPh>
    <rPh sb="39" eb="41">
      <t>カイケイ</t>
    </rPh>
    <rPh sb="43" eb="45">
      <t>シハラ</t>
    </rPh>
    <rPh sb="49" eb="51">
      <t>ニュウキン</t>
    </rPh>
    <rPh sb="51" eb="52">
      <t>ネガ</t>
    </rPh>
    <phoneticPr fontId="4"/>
  </si>
  <si>
    <t>　マイナスとなった場合は入金の必要はありません。レース委員会に清算書を提出し不足分を請求して下さい。</t>
    <phoneticPr fontId="4"/>
  </si>
  <si>
    <t>　　　*＜ＨＹＣ会計への入金金額＞ を ＨＹＣ会計振込口座へ入金願います。</t>
    <rPh sb="8" eb="10">
      <t>カイケイ</t>
    </rPh>
    <rPh sb="12" eb="14">
      <t>ニュウキン</t>
    </rPh>
    <rPh sb="14" eb="16">
      <t>キンガク</t>
    </rPh>
    <rPh sb="23" eb="25">
      <t>カイケイ</t>
    </rPh>
    <rPh sb="25" eb="27">
      <t>フリコミ</t>
    </rPh>
    <rPh sb="27" eb="29">
      <t>コウザ</t>
    </rPh>
    <rPh sb="30" eb="32">
      <t>ニュウキン</t>
    </rPh>
    <rPh sb="32" eb="33">
      <t>ネガ</t>
    </rPh>
    <phoneticPr fontId="4"/>
  </si>
  <si>
    <t>３）</t>
    <phoneticPr fontId="4"/>
  </si>
  <si>
    <t>２）</t>
    <phoneticPr fontId="4"/>
  </si>
  <si>
    <t>１)</t>
    <phoneticPr fontId="4"/>
  </si>
  <si>
    <t>＜ＨＹＣ会計への入金金額＞は下記の口座へ振込み願います。</t>
    <phoneticPr fontId="4"/>
  </si>
  <si>
    <t>ﾚｰｽ参加艇数，ﾊﾟｰﾃｨｰ参加人数，表彰式会場使用料、ﾊﾟｰﾃｨｰ費用明細等背景色がグレーの部分を入力すれば自動計算されます。</t>
    <rPh sb="3" eb="5">
      <t>サンカ</t>
    </rPh>
    <rPh sb="5" eb="6">
      <t>テイ</t>
    </rPh>
    <rPh sb="6" eb="7">
      <t>スウ</t>
    </rPh>
    <rPh sb="14" eb="16">
      <t>サンカ</t>
    </rPh>
    <rPh sb="16" eb="18">
      <t>ニンズウ</t>
    </rPh>
    <rPh sb="19" eb="21">
      <t>ヒョウショウ</t>
    </rPh>
    <rPh sb="21" eb="22">
      <t>シキ</t>
    </rPh>
    <rPh sb="22" eb="24">
      <t>カイジョウ</t>
    </rPh>
    <rPh sb="24" eb="27">
      <t>シヨウリョウ</t>
    </rPh>
    <rPh sb="34" eb="36">
      <t>ヒヨウ</t>
    </rPh>
    <rPh sb="36" eb="38">
      <t>メイサイ</t>
    </rPh>
    <rPh sb="38" eb="39">
      <t>トウ</t>
    </rPh>
    <rPh sb="39" eb="42">
      <t>ハイケイショク</t>
    </rPh>
    <rPh sb="47" eb="49">
      <t>ブブン</t>
    </rPh>
    <rPh sb="50" eb="52">
      <t>ニュウリョク</t>
    </rPh>
    <rPh sb="55" eb="57">
      <t>ジドウ</t>
    </rPh>
    <rPh sb="57" eb="59">
      <t>ケイサン</t>
    </rPh>
    <phoneticPr fontId="4"/>
  </si>
  <si>
    <t>　　＊精算書等は一週間以内に送付して下さい。送付手続きが間に合わない場合、精算書のﾌｧｲﾙを一週間以内にメールして下さい。</t>
    <rPh sb="3" eb="5">
      <t>セイサン</t>
    </rPh>
    <rPh sb="37" eb="39">
      <t>セイサン</t>
    </rPh>
    <rPh sb="46" eb="49">
      <t>イッシュウカン</t>
    </rPh>
    <rPh sb="49" eb="51">
      <t>イナイ</t>
    </rPh>
    <phoneticPr fontId="4"/>
  </si>
  <si>
    <t>ＨＹＣへの会計報告はこの精算書に領収書を添えて下記の住所へ送付して下さい。</t>
    <rPh sb="26" eb="28">
      <t>ジュウショ</t>
    </rPh>
    <rPh sb="29" eb="31">
      <t>ソウフ</t>
    </rPh>
    <rPh sb="33" eb="34">
      <t>クダ</t>
    </rPh>
    <phoneticPr fontId="4"/>
  </si>
  <si>
    <t>下記の手順に従い、レース前までに入力と各用紙の出力をして下さい。</t>
    <rPh sb="0" eb="2">
      <t>カキ</t>
    </rPh>
    <rPh sb="3" eb="5">
      <t>テジュン</t>
    </rPh>
    <rPh sb="6" eb="7">
      <t>シタガ</t>
    </rPh>
    <rPh sb="12" eb="13">
      <t>マエ</t>
    </rPh>
    <rPh sb="16" eb="18">
      <t>ニュウリョク</t>
    </rPh>
    <rPh sb="19" eb="22">
      <t>カクヨウシ</t>
    </rPh>
    <rPh sb="23" eb="25">
      <t>シュツリョク</t>
    </rPh>
    <rPh sb="28" eb="29">
      <t>クダ</t>
    </rPh>
    <phoneticPr fontId="4"/>
  </si>
  <si>
    <t>葉山ﾖｯﾄｸﾗﾌﾞﾚｰｽ日程</t>
    <phoneticPr fontId="4"/>
  </si>
  <si>
    <t>下の黄色のセルに開催回数を入力してください。</t>
    <rPh sb="0" eb="1">
      <t>シタ</t>
    </rPh>
    <rPh sb="2" eb="4">
      <t>キイロ</t>
    </rPh>
    <rPh sb="8" eb="10">
      <t>カイサイ</t>
    </rPh>
    <rPh sb="10" eb="12">
      <t>カイスウ</t>
    </rPh>
    <rPh sb="13" eb="15">
      <t>ニュウリョク</t>
    </rPh>
    <phoneticPr fontId="4"/>
  </si>
  <si>
    <t>出艇申告記録を出力して下さい。艇長会議時の受付用紙です。</t>
    <rPh sb="7" eb="9">
      <t>シュツリョク</t>
    </rPh>
    <rPh sb="11" eb="12">
      <t>クダ</t>
    </rPh>
    <rPh sb="15" eb="17">
      <t>テイチョウ</t>
    </rPh>
    <rPh sb="17" eb="19">
      <t>カイギ</t>
    </rPh>
    <rPh sb="19" eb="20">
      <t>ジ</t>
    </rPh>
    <rPh sb="21" eb="23">
      <t>ウケツケ</t>
    </rPh>
    <rPh sb="23" eb="25">
      <t>ヨウシ</t>
    </rPh>
    <phoneticPr fontId="4"/>
  </si>
  <si>
    <t>（エクセル上入力が必要なセルは、基本的に①と⑤のみです。）</t>
    <rPh sb="5" eb="6">
      <t>ジョウ</t>
    </rPh>
    <rPh sb="6" eb="8">
      <t>ニュウリョク</t>
    </rPh>
    <rPh sb="9" eb="11">
      <t>ヒツヨウ</t>
    </rPh>
    <rPh sb="16" eb="19">
      <t>キホンテキ</t>
    </rPh>
    <phoneticPr fontId="4"/>
  </si>
  <si>
    <t>npoHYC</t>
  </si>
  <si>
    <t>npoHYC</t>
    <phoneticPr fontId="4"/>
  </si>
  <si>
    <t>クラブﾞﾚｰｽ</t>
    <phoneticPr fontId="4"/>
  </si>
  <si>
    <t>コミッティー用</t>
    <rPh sb="6" eb="7">
      <t>ヨウ</t>
    </rPh>
    <phoneticPr fontId="4"/>
  </si>
  <si>
    <t>各種用紙</t>
    <rPh sb="0" eb="2">
      <t>カクシュ</t>
    </rPh>
    <rPh sb="2" eb="4">
      <t>ヨウシ</t>
    </rPh>
    <phoneticPr fontId="4"/>
  </si>
  <si>
    <t>　　　レース当日、及びレース・パーティー終了後の精算様の書式です。</t>
    <rPh sb="6" eb="8">
      <t>トウジツ</t>
    </rPh>
    <rPh sb="9" eb="10">
      <t>オヨ</t>
    </rPh>
    <rPh sb="20" eb="23">
      <t>シュウリョウゴ</t>
    </rPh>
    <rPh sb="24" eb="26">
      <t>セイサン</t>
    </rPh>
    <rPh sb="26" eb="27">
      <t>ヨウ</t>
    </rPh>
    <rPh sb="28" eb="30">
      <t>ショシキ</t>
    </rPh>
    <phoneticPr fontId="4"/>
  </si>
  <si>
    <t>レース委員会調整</t>
    <rPh sb="3" eb="6">
      <t>イインカイ</t>
    </rPh>
    <rPh sb="6" eb="8">
      <t>チョウセイ</t>
    </rPh>
    <phoneticPr fontId="4"/>
  </si>
  <si>
    <t>食彩亭</t>
    <rPh sb="0" eb="1">
      <t>ショク</t>
    </rPh>
    <rPh sb="1" eb="2">
      <t>サイ</t>
    </rPh>
    <rPh sb="2" eb="3">
      <t>テイ</t>
    </rPh>
    <phoneticPr fontId="4"/>
  </si>
  <si>
    <t>クリエイト</t>
    <phoneticPr fontId="4"/>
  </si>
  <si>
    <t>オーケー</t>
    <phoneticPr fontId="4"/>
  </si>
  <si>
    <t>レース委員長</t>
    <rPh sb="3" eb="6">
      <t>イインチョウ</t>
    </rPh>
    <phoneticPr fontId="4"/>
  </si>
  <si>
    <t>コミッティー</t>
    <phoneticPr fontId="4"/>
  </si>
  <si>
    <t>会計責任者</t>
    <rPh sb="0" eb="2">
      <t>カイケイ</t>
    </rPh>
    <rPh sb="2" eb="5">
      <t>セキニンシャ</t>
    </rPh>
    <phoneticPr fontId="4"/>
  </si>
  <si>
    <t>変更履歴</t>
    <rPh sb="0" eb="2">
      <t>ヘンコウ</t>
    </rPh>
    <rPh sb="2" eb="4">
      <t>リレキ</t>
    </rPh>
    <phoneticPr fontId="4"/>
  </si>
  <si>
    <t>標準タイムリミット</t>
    <rPh sb="0" eb="2">
      <t>ヒョウジュン</t>
    </rPh>
    <phoneticPr fontId="4"/>
  </si>
  <si>
    <t>3時間30分</t>
    <rPh sb="1" eb="3">
      <t>ジカン</t>
    </rPh>
    <rPh sb="5" eb="6">
      <t>フン</t>
    </rPh>
    <phoneticPr fontId="4"/>
  </si>
  <si>
    <t>4時間30分</t>
    <rPh sb="1" eb="3">
      <t>ジカン</t>
    </rPh>
    <rPh sb="5" eb="6">
      <t>フン</t>
    </rPh>
    <phoneticPr fontId="4"/>
  </si>
  <si>
    <t>各2時間</t>
    <rPh sb="0" eb="1">
      <t>カク</t>
    </rPh>
    <rPh sb="2" eb="4">
      <t>ジカン</t>
    </rPh>
    <phoneticPr fontId="4"/>
  </si>
  <si>
    <t>3時間</t>
    <rPh sb="1" eb="3">
      <t>ジカン</t>
    </rPh>
    <phoneticPr fontId="4"/>
  </si>
  <si>
    <t>24時間</t>
    <rPh sb="2" eb="4">
      <t>ジカン</t>
    </rPh>
    <phoneticPr fontId="4"/>
  </si>
  <si>
    <t>ひな祭りレガッタ</t>
    <rPh sb="2" eb="3">
      <t>マツ</t>
    </rPh>
    <phoneticPr fontId="4"/>
  </si>
  <si>
    <t>忘年会事務局負担</t>
    <rPh sb="0" eb="3">
      <t>ボウネンカイ</t>
    </rPh>
    <rPh sb="3" eb="6">
      <t>ジムキョク</t>
    </rPh>
    <rPh sb="6" eb="8">
      <t>フタン</t>
    </rPh>
    <phoneticPr fontId="4"/>
  </si>
  <si>
    <t>ワイン2本（コミッテ担当）</t>
    <rPh sb="4" eb="5">
      <t>ホン</t>
    </rPh>
    <rPh sb="10" eb="12">
      <t>タントウ</t>
    </rPh>
    <phoneticPr fontId="4"/>
  </si>
  <si>
    <t>北東　上マーク</t>
    <rPh sb="0" eb="2">
      <t>ホクトウ</t>
    </rPh>
    <rPh sb="3" eb="4">
      <t>カミ</t>
    </rPh>
    <phoneticPr fontId="4"/>
  </si>
  <si>
    <t>G1、ソーセージコース</t>
    <phoneticPr fontId="4"/>
  </si>
  <si>
    <t>ソーセージコース</t>
  </si>
  <si>
    <t>新春レガッタ</t>
    <rPh sb="0" eb="2">
      <t>シンシュン</t>
    </rPh>
    <phoneticPr fontId="4"/>
  </si>
  <si>
    <t>お花見レガッタ</t>
    <rPh sb="1" eb="3">
      <t>ハナミ</t>
    </rPh>
    <phoneticPr fontId="4"/>
  </si>
  <si>
    <t>鯉のぼりレガッタ</t>
    <rPh sb="0" eb="1">
      <t>コイ</t>
    </rPh>
    <phoneticPr fontId="4"/>
  </si>
  <si>
    <t>初鰹レガッタ</t>
    <rPh sb="0" eb="1">
      <t>ハツ</t>
    </rPh>
    <rPh sb="1" eb="2">
      <t>ガツオ</t>
    </rPh>
    <phoneticPr fontId="4"/>
  </si>
  <si>
    <t>新港開港記念レガッタ</t>
    <rPh sb="0" eb="2">
      <t>シンコウ</t>
    </rPh>
    <rPh sb="2" eb="4">
      <t>カイコウ</t>
    </rPh>
    <rPh sb="4" eb="6">
      <t>キネン</t>
    </rPh>
    <phoneticPr fontId="4"/>
  </si>
  <si>
    <t>かぐや姫レガッタ</t>
    <rPh sb="3" eb="4">
      <t>ヒメ</t>
    </rPh>
    <phoneticPr fontId="4"/>
  </si>
  <si>
    <t>体育の日レガッタ</t>
    <rPh sb="0" eb="2">
      <t>タイイク</t>
    </rPh>
    <rPh sb="3" eb="4">
      <t>ヒ</t>
    </rPh>
    <phoneticPr fontId="4"/>
  </si>
  <si>
    <t>文化の日レガッタ</t>
    <rPh sb="0" eb="2">
      <t>ブンカ</t>
    </rPh>
    <rPh sb="3" eb="4">
      <t>ヒ</t>
    </rPh>
    <phoneticPr fontId="4"/>
  </si>
  <si>
    <t>忘年レガッタ</t>
    <rPh sb="0" eb="2">
      <t>ボウネン</t>
    </rPh>
    <phoneticPr fontId="4"/>
  </si>
  <si>
    <t>ソーセージコース</t>
    <phoneticPr fontId="4"/>
  </si>
  <si>
    <t>□</t>
  </si>
  <si>
    <t>G1、小網代沖浮標回航</t>
    <rPh sb="3" eb="4">
      <t>ショウ</t>
    </rPh>
    <rPh sb="4" eb="6">
      <t>アジロ</t>
    </rPh>
    <rPh sb="6" eb="7">
      <t>オキ</t>
    </rPh>
    <rPh sb="7" eb="9">
      <t>フヒョウ</t>
    </rPh>
    <rPh sb="9" eb="11">
      <t>カイコウ</t>
    </rPh>
    <phoneticPr fontId="4"/>
  </si>
  <si>
    <t>2022/○○/○○</t>
    <phoneticPr fontId="4"/>
  </si>
  <si>
    <t xml:space="preserve">　　　*精算書送付先 ：送付先：〒240-0112　神奈川県三浦郡葉山町堀内５０番地葉山ヨットクラブ 犬飼一道
葉山港港湾管理事務所内 葉山ヨットクラブ　レース委員会宛
</t>
    <rPh sb="4" eb="7">
      <t>セイサンショ</t>
    </rPh>
    <rPh sb="7" eb="10">
      <t>ソウフサキ</t>
    </rPh>
    <rPh sb="9" eb="10">
      <t>サキ</t>
    </rPh>
    <rPh sb="42" eb="44">
      <t>ハヤマ</t>
    </rPh>
    <rPh sb="51" eb="53">
      <t>イヌカイ</t>
    </rPh>
    <rPh sb="53" eb="55">
      <t>カズミチ</t>
    </rPh>
    <phoneticPr fontId="4"/>
  </si>
  <si>
    <t>EARLYBIRD</t>
    <phoneticPr fontId="4"/>
  </si>
  <si>
    <t>WAVYHOT</t>
    <phoneticPr fontId="3"/>
  </si>
  <si>
    <t>SELF RELIANCE</t>
    <phoneticPr fontId="4"/>
  </si>
  <si>
    <t>ARCA</t>
    <phoneticPr fontId="4"/>
  </si>
  <si>
    <t>COCONUT GROVE</t>
  </si>
  <si>
    <t>SIESTA</t>
  </si>
  <si>
    <t>Japoneira</t>
  </si>
  <si>
    <t>審問要求書及びその他プロテスト委員会処置の要求書</t>
    <rPh sb="0" eb="2">
      <t>シンモン</t>
    </rPh>
    <rPh sb="2" eb="4">
      <t>ヨウキュウ</t>
    </rPh>
    <rPh sb="4" eb="5">
      <t>ショ</t>
    </rPh>
    <rPh sb="5" eb="6">
      <t>オヨ</t>
    </rPh>
    <rPh sb="9" eb="10">
      <t>タ</t>
    </rPh>
    <rPh sb="15" eb="18">
      <t>イインカイ</t>
    </rPh>
    <rPh sb="18" eb="20">
      <t>ショチ</t>
    </rPh>
    <rPh sb="21" eb="24">
      <t>ヨウキュウショ</t>
    </rPh>
    <phoneticPr fontId="29"/>
  </si>
  <si>
    <t>受理日付</t>
    <rPh sb="0" eb="2">
      <t>ジュリ</t>
    </rPh>
    <rPh sb="2" eb="4">
      <t>ヒヅケ</t>
    </rPh>
    <phoneticPr fontId="29"/>
  </si>
  <si>
    <t>抗議締切時刻</t>
    <rPh sb="0" eb="2">
      <t>コウギ</t>
    </rPh>
    <rPh sb="2" eb="4">
      <t>シメキリ</t>
    </rPh>
    <rPh sb="4" eb="6">
      <t>ジコク</t>
    </rPh>
    <phoneticPr fontId="29"/>
  </si>
  <si>
    <t>受付番号</t>
    <rPh sb="0" eb="2">
      <t>ウケツケ</t>
    </rPh>
    <rPh sb="2" eb="4">
      <t>バンゴウ</t>
    </rPh>
    <phoneticPr fontId="29"/>
  </si>
  <si>
    <t>日：</t>
    <rPh sb="0" eb="1">
      <t>ニチ</t>
    </rPh>
    <phoneticPr fontId="29"/>
  </si>
  <si>
    <t>時：</t>
    <rPh sb="0" eb="1">
      <t>ジ</t>
    </rPh>
    <phoneticPr fontId="29"/>
  </si>
  <si>
    <t>１．レース日時：</t>
    <rPh sb="5" eb="7">
      <t>ニチジ</t>
    </rPh>
    <phoneticPr fontId="29"/>
  </si>
  <si>
    <t>シリーズ：</t>
    <phoneticPr fontId="29"/>
  </si>
  <si>
    <t>レース番号：</t>
    <rPh sb="3" eb="5">
      <t>バンゴウ</t>
    </rPh>
    <phoneticPr fontId="29"/>
  </si>
  <si>
    <t>２．審問の種類</t>
    <rPh sb="2" eb="4">
      <t>シンモン</t>
    </rPh>
    <rPh sb="5" eb="7">
      <t>シュルイ</t>
    </rPh>
    <phoneticPr fontId="29"/>
  </si>
  <si>
    <r>
      <t>☐</t>
    </r>
    <r>
      <rPr>
        <sz val="10"/>
        <color theme="1"/>
        <rFont val="Arial"/>
        <family val="2"/>
      </rPr>
      <t xml:space="preserve"> </t>
    </r>
    <r>
      <rPr>
        <sz val="10"/>
        <color theme="1"/>
        <rFont val="游明朝"/>
        <family val="1"/>
        <charset val="128"/>
      </rPr>
      <t>抗議</t>
    </r>
    <r>
      <rPr>
        <sz val="10"/>
        <color theme="1"/>
        <rFont val="Arial"/>
        <family val="2"/>
      </rPr>
      <t xml:space="preserve"> – </t>
    </r>
    <r>
      <rPr>
        <sz val="9"/>
        <color theme="1"/>
        <rFont val="Arial"/>
        <family val="2"/>
      </rPr>
      <t>(1</t>
    </r>
    <r>
      <rPr>
        <sz val="9"/>
        <color theme="1"/>
        <rFont val="游明朝"/>
        <family val="1"/>
        <charset val="128"/>
      </rPr>
      <t>艇もしくはそれ以上の艇の規則違反の申立て</t>
    </r>
    <r>
      <rPr>
        <sz val="9"/>
        <color theme="1"/>
        <rFont val="Arial"/>
        <family val="2"/>
      </rPr>
      <t>)</t>
    </r>
  </si>
  <si>
    <r>
      <t>☐</t>
    </r>
    <r>
      <rPr>
        <sz val="10"/>
        <color theme="1"/>
        <rFont val="Arial"/>
        <family val="2"/>
      </rPr>
      <t xml:space="preserve"> </t>
    </r>
    <r>
      <rPr>
        <sz val="10"/>
        <color theme="1"/>
        <rFont val="游明朝"/>
        <family val="1"/>
        <charset val="128"/>
      </rPr>
      <t>裁量ペナルティの報告</t>
    </r>
    <r>
      <rPr>
        <sz val="10"/>
        <color theme="1"/>
        <rFont val="Arial"/>
        <family val="2"/>
      </rPr>
      <t xml:space="preserve"> (</t>
    </r>
    <r>
      <rPr>
        <sz val="10"/>
        <color theme="1"/>
        <rFont val="游明朝"/>
        <family val="1"/>
        <charset val="128"/>
      </rPr>
      <t>規則</t>
    </r>
    <r>
      <rPr>
        <sz val="10"/>
        <color theme="1"/>
        <rFont val="Arial"/>
        <family val="2"/>
      </rPr>
      <t xml:space="preserve"> 64.6)</t>
    </r>
  </si>
  <si>
    <r>
      <t>☐</t>
    </r>
    <r>
      <rPr>
        <sz val="10"/>
        <color theme="1"/>
        <rFont val="Arial"/>
        <family val="2"/>
      </rPr>
      <t xml:space="preserve"> </t>
    </r>
    <r>
      <rPr>
        <sz val="10"/>
        <color theme="1"/>
        <rFont val="游明朝"/>
        <family val="1"/>
        <charset val="128"/>
      </rPr>
      <t>救済要求</t>
    </r>
    <r>
      <rPr>
        <sz val="10"/>
        <color theme="1"/>
        <rFont val="Arial"/>
        <family val="2"/>
      </rPr>
      <t xml:space="preserve">   </t>
    </r>
  </si>
  <si>
    <r>
      <t>☐</t>
    </r>
    <r>
      <rPr>
        <sz val="10"/>
        <color theme="1"/>
        <rFont val="Arial"/>
        <family val="2"/>
      </rPr>
      <t xml:space="preserve"> </t>
    </r>
    <r>
      <rPr>
        <sz val="10"/>
        <color theme="1"/>
        <rFont val="游明朝"/>
        <family val="1"/>
        <charset val="128"/>
      </rPr>
      <t>支援者に関する報告</t>
    </r>
    <r>
      <rPr>
        <sz val="10"/>
        <color theme="1"/>
        <rFont val="Arial"/>
        <family val="2"/>
      </rPr>
      <t xml:space="preserve"> </t>
    </r>
  </si>
  <si>
    <r>
      <t>☐</t>
    </r>
    <r>
      <rPr>
        <sz val="10"/>
        <color theme="1"/>
        <rFont val="Arial"/>
        <family val="2"/>
      </rPr>
      <t xml:space="preserve"> </t>
    </r>
    <r>
      <rPr>
        <sz val="10"/>
        <color theme="1"/>
        <rFont val="游明朝"/>
        <family val="1"/>
        <charset val="128"/>
      </rPr>
      <t>審問の再開要求</t>
    </r>
    <r>
      <rPr>
        <sz val="10"/>
        <color theme="1"/>
        <rFont val="Arial"/>
        <family val="2"/>
      </rPr>
      <t xml:space="preserve"> (</t>
    </r>
    <r>
      <rPr>
        <sz val="10"/>
        <color theme="1"/>
        <rFont val="游明朝"/>
        <family val="1"/>
        <charset val="128"/>
      </rPr>
      <t>規則</t>
    </r>
    <r>
      <rPr>
        <sz val="10"/>
        <color theme="1"/>
        <rFont val="Arial"/>
        <family val="2"/>
      </rPr>
      <t xml:space="preserve"> 66 or N1.4(b))</t>
    </r>
  </si>
  <si>
    <r>
      <t>☐</t>
    </r>
    <r>
      <rPr>
        <sz val="10"/>
        <color theme="1"/>
        <rFont val="Arial"/>
        <family val="2"/>
      </rPr>
      <t xml:space="preserve"> </t>
    </r>
    <r>
      <rPr>
        <sz val="10"/>
        <color theme="1"/>
        <rFont val="游明朝"/>
        <family val="1"/>
        <charset val="128"/>
      </rPr>
      <t>不正行為の報告</t>
    </r>
    <r>
      <rPr>
        <sz val="10"/>
        <color theme="1"/>
        <rFont val="Arial"/>
        <family val="2"/>
      </rPr>
      <t xml:space="preserve"> (</t>
    </r>
    <r>
      <rPr>
        <sz val="10"/>
        <color theme="1"/>
        <rFont val="游明朝"/>
        <family val="1"/>
        <charset val="128"/>
      </rPr>
      <t>規則</t>
    </r>
    <r>
      <rPr>
        <sz val="10"/>
        <color theme="1"/>
        <rFont val="Arial"/>
        <family val="2"/>
      </rPr>
      <t xml:space="preserve">69) </t>
    </r>
  </si>
  <si>
    <t>3. 発議者の詳細―抗議者, 申立て, 要求または報告を行おうとするもの</t>
    <rPh sb="3" eb="6">
      <t>ハツギシャ</t>
    </rPh>
    <rPh sb="7" eb="9">
      <t>ショウサイ</t>
    </rPh>
    <rPh sb="10" eb="13">
      <t>コウギシャ</t>
    </rPh>
    <rPh sb="15" eb="17">
      <t>モウシタ</t>
    </rPh>
    <rPh sb="20" eb="22">
      <t>ヨウキュウ</t>
    </rPh>
    <rPh sb="25" eb="27">
      <t>ホウコク</t>
    </rPh>
    <rPh sb="28" eb="29">
      <t>オコナ</t>
    </rPh>
    <phoneticPr fontId="29"/>
  </si>
  <si>
    <t>クラス/フリート/チーム</t>
    <phoneticPr fontId="29"/>
  </si>
  <si>
    <t>セイル番号／艇名：</t>
    <rPh sb="3" eb="5">
      <t>バンゴウ</t>
    </rPh>
    <rPh sb="6" eb="7">
      <t>テイ</t>
    </rPh>
    <rPh sb="7" eb="8">
      <t>メイ</t>
    </rPh>
    <phoneticPr fontId="29"/>
  </si>
  <si>
    <t>又は</t>
    <rPh sb="0" eb="1">
      <t>マタ</t>
    </rPh>
    <phoneticPr fontId="29"/>
  </si>
  <si>
    <t>委員会：</t>
    <rPh sb="0" eb="3">
      <t>イインカイ</t>
    </rPh>
    <phoneticPr fontId="29"/>
  </si>
  <si>
    <t>代表者：</t>
    <rPh sb="0" eb="3">
      <t>ダイヒョウシャ</t>
    </rPh>
    <phoneticPr fontId="29"/>
  </si>
  <si>
    <t>氏名：</t>
    <rPh sb="0" eb="2">
      <t>シメイ</t>
    </rPh>
    <phoneticPr fontId="29"/>
  </si>
  <si>
    <t>電話番号：</t>
    <rPh sb="0" eb="2">
      <t>デンワ</t>
    </rPh>
    <rPh sb="2" eb="4">
      <t>バンゴウ</t>
    </rPh>
    <phoneticPr fontId="29"/>
  </si>
  <si>
    <t>4. 被申立人 – 被抗議者, 委員会に対する救済, 支援者, 不正行為の関係者</t>
    <rPh sb="3" eb="7">
      <t>ヒモウシタテニン</t>
    </rPh>
    <rPh sb="10" eb="11">
      <t>ヒ</t>
    </rPh>
    <rPh sb="11" eb="14">
      <t>コウギシャ</t>
    </rPh>
    <rPh sb="16" eb="19">
      <t>イインカイ</t>
    </rPh>
    <rPh sb="20" eb="21">
      <t>タイ</t>
    </rPh>
    <rPh sb="23" eb="25">
      <t>キュウサイ</t>
    </rPh>
    <rPh sb="27" eb="30">
      <t>シエンシャ</t>
    </rPh>
    <rPh sb="32" eb="34">
      <t>フセイ</t>
    </rPh>
    <rPh sb="34" eb="36">
      <t>コウイ</t>
    </rPh>
    <rPh sb="37" eb="40">
      <t>カンケイシャ</t>
    </rPh>
    <phoneticPr fontId="29"/>
  </si>
  <si>
    <t>クラス／フリート又は委員会</t>
    <rPh sb="8" eb="9">
      <t>マタ</t>
    </rPh>
    <rPh sb="10" eb="13">
      <t>イインカイ</t>
    </rPh>
    <phoneticPr fontId="29"/>
  </si>
  <si>
    <t>セイルNo/　艇　名　/人物名</t>
    <rPh sb="7" eb="8">
      <t>テイ</t>
    </rPh>
    <rPh sb="9" eb="10">
      <t>ナ</t>
    </rPh>
    <rPh sb="12" eb="14">
      <t>ジンブツ</t>
    </rPh>
    <rPh sb="14" eb="15">
      <t>メイ</t>
    </rPh>
    <phoneticPr fontId="29"/>
  </si>
  <si>
    <t>電話番号 (既知であれば)</t>
    <phoneticPr fontId="29"/>
  </si>
  <si>
    <t>5. 被抗議者への通告 – 抗議しようとする場合, 抗議の意思をどのように伝えましたか?</t>
    <rPh sb="3" eb="4">
      <t>ヒ</t>
    </rPh>
    <rPh sb="4" eb="7">
      <t>コウギシャ</t>
    </rPh>
    <rPh sb="9" eb="11">
      <t>ツウコク</t>
    </rPh>
    <rPh sb="14" eb="16">
      <t>コウギ</t>
    </rPh>
    <rPh sb="22" eb="24">
      <t>バアイ</t>
    </rPh>
    <rPh sb="26" eb="28">
      <t>コウギ</t>
    </rPh>
    <rPh sb="29" eb="31">
      <t>イシ</t>
    </rPh>
    <rPh sb="37" eb="38">
      <t>ツタ</t>
    </rPh>
    <phoneticPr fontId="29"/>
  </si>
  <si>
    <t xml:space="preserve">声をかけることにより:    ☐ No      ☐ Yes  </t>
    <rPh sb="0" eb="1">
      <t>コエ</t>
    </rPh>
    <phoneticPr fontId="29"/>
  </si>
  <si>
    <t xml:space="preserve">赤色旗の掲揚: 　☐ 不要  ☐ No        ☐ Yes  </t>
    <rPh sb="0" eb="2">
      <t>アカイロ</t>
    </rPh>
    <rPh sb="2" eb="3">
      <t>ハタ</t>
    </rPh>
    <rPh sb="4" eb="6">
      <t>ケイヨウ</t>
    </rPh>
    <rPh sb="11" eb="13">
      <t>フヨウ</t>
    </rPh>
    <phoneticPr fontId="29"/>
  </si>
  <si>
    <t xml:space="preserve">その他の方法により:  　　☐ No      ☐ Yes   </t>
    <phoneticPr fontId="29"/>
  </si>
  <si>
    <t>6. インシデント        いつ　　どこで?</t>
    <phoneticPr fontId="29"/>
  </si>
  <si>
    <t>図</t>
    <rPh sb="0" eb="1">
      <t>ズ</t>
    </rPh>
    <phoneticPr fontId="29"/>
  </si>
  <si>
    <r>
      <t>(</t>
    </r>
    <r>
      <rPr>
        <b/>
        <sz val="10"/>
        <color theme="1"/>
        <rFont val="游明朝"/>
        <family val="1"/>
        <charset val="128"/>
      </rPr>
      <t>もし関連あれば</t>
    </r>
    <r>
      <rPr>
        <b/>
        <sz val="10"/>
        <color theme="1"/>
        <rFont val="Arial"/>
        <family val="2"/>
      </rPr>
      <t xml:space="preserve">): </t>
    </r>
    <r>
      <rPr>
        <b/>
        <sz val="10"/>
        <color theme="1"/>
        <rFont val="游明朝"/>
        <family val="1"/>
        <charset val="128"/>
      </rPr>
      <t>風と潮流</t>
    </r>
  </si>
  <si>
    <t>適用規則：</t>
    <rPh sb="0" eb="2">
      <t>テキヨウ</t>
    </rPh>
    <rPh sb="2" eb="4">
      <t>キソク</t>
    </rPh>
    <phoneticPr fontId="29"/>
  </si>
  <si>
    <t>証言者　氏名:</t>
    <phoneticPr fontId="29"/>
  </si>
  <si>
    <t>取下要求:</t>
    <rPh sb="0" eb="1">
      <t>トリ</t>
    </rPh>
    <rPh sb="1" eb="2">
      <t>シタ</t>
    </rPh>
    <rPh sb="2" eb="4">
      <t>ヨウキュウ</t>
    </rPh>
    <phoneticPr fontId="29"/>
  </si>
  <si>
    <r>
      <t>申出承認</t>
    </r>
    <r>
      <rPr>
        <sz val="10"/>
        <color theme="1"/>
        <rFont val="Arial"/>
        <family val="2"/>
      </rPr>
      <t>:</t>
    </r>
  </si>
  <si>
    <r>
      <t>もし必要があれば本書式の裏面もしくは他の用紙に記入</t>
    </r>
    <r>
      <rPr>
        <b/>
        <sz val="10"/>
        <color theme="1"/>
        <rFont val="Arial"/>
        <family val="2"/>
      </rPr>
      <t>.</t>
    </r>
    <r>
      <rPr>
        <sz val="10"/>
        <color theme="1"/>
        <rFont val="Arial"/>
        <family val="2"/>
      </rPr>
      <t xml:space="preserve"> </t>
    </r>
  </si>
  <si>
    <r>
      <t>プロテスト委員会の決定</t>
    </r>
    <r>
      <rPr>
        <b/>
        <sz val="18"/>
        <color theme="1"/>
        <rFont val="Calibri"/>
        <family val="2"/>
      </rPr>
      <t xml:space="preserve"> </t>
    </r>
    <r>
      <rPr>
        <b/>
        <sz val="10"/>
        <color theme="1"/>
        <rFont val="Calibri"/>
        <family val="2"/>
      </rPr>
      <t xml:space="preserve"> </t>
    </r>
    <r>
      <rPr>
        <b/>
        <sz val="10"/>
        <color theme="1"/>
        <rFont val="游明朝"/>
        <family val="1"/>
        <charset val="128"/>
      </rPr>
      <t>ケース</t>
    </r>
    <r>
      <rPr>
        <b/>
        <sz val="10"/>
        <color theme="1"/>
        <rFont val="Calibri"/>
        <family val="2"/>
      </rPr>
      <t xml:space="preserve"> No:  </t>
    </r>
    <r>
      <rPr>
        <b/>
        <sz val="10"/>
        <color theme="1"/>
        <rFont val="游明朝"/>
        <family val="1"/>
        <charset val="128"/>
      </rPr>
      <t>　　同時審問ケース</t>
    </r>
    <r>
      <rPr>
        <b/>
        <sz val="10"/>
        <color theme="1"/>
        <rFont val="Calibri"/>
        <family val="2"/>
      </rPr>
      <t>N O</t>
    </r>
    <r>
      <rPr>
        <b/>
        <sz val="10"/>
        <color theme="1"/>
        <rFont val="游明朝"/>
        <family val="1"/>
        <charset val="128"/>
      </rPr>
      <t>：　レース</t>
    </r>
    <r>
      <rPr>
        <b/>
        <sz val="10"/>
        <color theme="1"/>
        <rFont val="Calibri"/>
        <family val="2"/>
      </rPr>
      <t xml:space="preserve">: </t>
    </r>
  </si>
  <si>
    <t>当事者</t>
    <phoneticPr fontId="29"/>
  </si>
  <si>
    <t>艇 又は委員会又は人物</t>
    <phoneticPr fontId="29"/>
  </si>
  <si>
    <r>
      <t>クラス</t>
    </r>
    <r>
      <rPr>
        <b/>
        <sz val="10"/>
        <color theme="1"/>
        <rFont val="Calibri"/>
        <family val="2"/>
      </rPr>
      <t>/</t>
    </r>
    <r>
      <rPr>
        <b/>
        <sz val="10"/>
        <color theme="1"/>
        <rFont val="游明朝"/>
        <family val="1"/>
        <charset val="128"/>
      </rPr>
      <t>フリート</t>
    </r>
  </si>
  <si>
    <r>
      <t>代表者</t>
    </r>
    <r>
      <rPr>
        <b/>
        <sz val="10"/>
        <color theme="1"/>
        <rFont val="Calibri"/>
        <family val="2"/>
      </rPr>
      <t>/</t>
    </r>
    <r>
      <rPr>
        <b/>
        <sz val="10"/>
        <color theme="1"/>
        <rFont val="游明朝"/>
        <family val="1"/>
        <charset val="128"/>
      </rPr>
      <t>　欠席</t>
    </r>
  </si>
  <si>
    <t>証言者</t>
  </si>
  <si>
    <t>氏名</t>
  </si>
  <si>
    <t>艇 – 委員会 – 役割</t>
  </si>
  <si>
    <r>
      <t>有効性</t>
    </r>
    <r>
      <rPr>
        <b/>
        <sz val="10"/>
        <color theme="1"/>
        <rFont val="Calibri"/>
        <family val="2"/>
      </rPr>
      <t xml:space="preserve"> – Yes/No </t>
    </r>
    <r>
      <rPr>
        <i/>
        <sz val="10"/>
        <color theme="1"/>
        <rFont val="Calibri"/>
        <family val="2"/>
      </rPr>
      <t>(</t>
    </r>
    <r>
      <rPr>
        <i/>
        <sz val="10"/>
        <color theme="1"/>
        <rFont val="游明朝"/>
        <family val="1"/>
        <charset val="128"/>
      </rPr>
      <t>もし</t>
    </r>
    <r>
      <rPr>
        <i/>
        <sz val="10"/>
        <color theme="1"/>
        <rFont val="Calibri"/>
        <family val="2"/>
      </rPr>
      <t>No</t>
    </r>
    <r>
      <rPr>
        <i/>
        <sz val="10"/>
        <color theme="1"/>
        <rFont val="游明朝"/>
        <family val="1"/>
        <charset val="128"/>
      </rPr>
      <t>であれば認定された事実欄にこのことを記入</t>
    </r>
    <r>
      <rPr>
        <i/>
        <sz val="10"/>
        <color theme="1"/>
        <rFont val="Calibri"/>
        <family val="2"/>
      </rPr>
      <t>)</t>
    </r>
  </si>
  <si>
    <r>
      <t>ケースの概略</t>
    </r>
    <r>
      <rPr>
        <b/>
        <i/>
        <sz val="12"/>
        <color theme="1"/>
        <rFont val="Calibri"/>
        <family val="2"/>
      </rPr>
      <t xml:space="preserve">: </t>
    </r>
    <r>
      <rPr>
        <i/>
        <sz val="10.5"/>
        <color theme="1"/>
        <rFont val="Calibri"/>
        <family val="2"/>
      </rPr>
      <t>(</t>
    </r>
    <r>
      <rPr>
        <i/>
        <sz val="10.5"/>
        <color theme="1"/>
        <rFont val="ＭＳ 明朝"/>
        <family val="1"/>
        <charset val="128"/>
      </rPr>
      <t>審問の種類と短文によるケースの概略　例えば下マークにおけるインシデント又はO C Sと記録されたことへの救済要求</t>
    </r>
    <r>
      <rPr>
        <i/>
        <sz val="10.5"/>
        <color theme="1"/>
        <rFont val="Calibri"/>
        <family val="2"/>
      </rPr>
      <t>)</t>
    </r>
  </si>
  <si>
    <r>
      <t>手続き上の問題</t>
    </r>
    <r>
      <rPr>
        <i/>
        <sz val="10"/>
        <color theme="1"/>
        <rFont val="Calibri"/>
        <family val="2"/>
      </rPr>
      <t>: (</t>
    </r>
    <r>
      <rPr>
        <i/>
        <sz val="10"/>
        <color theme="1"/>
        <rFont val="ＭＳ 明朝"/>
        <family val="1"/>
        <charset val="128"/>
      </rPr>
      <t>利害関係</t>
    </r>
    <r>
      <rPr>
        <i/>
        <sz val="10"/>
        <color theme="1"/>
        <rFont val="Calibri"/>
        <family val="2"/>
      </rPr>
      <t xml:space="preserve">, </t>
    </r>
    <r>
      <rPr>
        <i/>
        <sz val="10"/>
        <color theme="1"/>
        <rFont val="ＭＳ 明朝"/>
        <family val="1"/>
        <charset val="128"/>
      </rPr>
      <t>当事者欠席</t>
    </r>
    <r>
      <rPr>
        <i/>
        <sz val="10"/>
        <color theme="1"/>
        <rFont val="Calibri"/>
        <family val="2"/>
      </rPr>
      <t xml:space="preserve">, </t>
    </r>
    <r>
      <rPr>
        <i/>
        <sz val="10"/>
        <color theme="1"/>
        <rFont val="ＭＳ 明朝"/>
        <family val="1"/>
        <charset val="128"/>
      </rPr>
      <t>締切時間の延期など</t>
    </r>
    <r>
      <rPr>
        <i/>
        <sz val="10"/>
        <color theme="1"/>
        <rFont val="Calibri"/>
        <family val="2"/>
      </rPr>
      <t>)</t>
    </r>
  </si>
  <si>
    <r>
      <t>認定された事実</t>
    </r>
    <r>
      <rPr>
        <b/>
        <i/>
        <sz val="12"/>
        <color theme="1"/>
        <rFont val="Calibri"/>
        <family val="2"/>
      </rPr>
      <t>:</t>
    </r>
  </si>
  <si>
    <r>
      <t>結論と適用規則</t>
    </r>
    <r>
      <rPr>
        <b/>
        <i/>
        <sz val="12"/>
        <color theme="1"/>
        <rFont val="Calibri"/>
        <family val="2"/>
      </rPr>
      <t>:</t>
    </r>
  </si>
  <si>
    <r>
      <t>判決</t>
    </r>
    <r>
      <rPr>
        <b/>
        <i/>
        <sz val="12"/>
        <color theme="1"/>
        <rFont val="Calibri"/>
        <family val="2"/>
      </rPr>
      <t>:</t>
    </r>
  </si>
  <si>
    <r>
      <t>プロテスト委員会</t>
    </r>
    <r>
      <rPr>
        <b/>
        <i/>
        <sz val="12"/>
        <color theme="1"/>
        <rFont val="Calibri"/>
        <family val="2"/>
      </rPr>
      <t>:</t>
    </r>
    <r>
      <rPr>
        <sz val="10"/>
        <color theme="1"/>
        <rFont val="Calibri"/>
        <family val="2"/>
      </rPr>
      <t xml:space="preserve"> </t>
    </r>
  </si>
  <si>
    <r>
      <t>署名</t>
    </r>
    <r>
      <rPr>
        <b/>
        <i/>
        <sz val="12"/>
        <color theme="1"/>
        <rFont val="Calibri"/>
        <family val="2"/>
      </rPr>
      <t>:</t>
    </r>
    <r>
      <rPr>
        <sz val="10"/>
        <color theme="1"/>
        <rFont val="Calibri"/>
        <family val="2"/>
      </rPr>
      <t xml:space="preserve"> </t>
    </r>
  </si>
  <si>
    <r>
      <t>　</t>
    </r>
    <r>
      <rPr>
        <b/>
        <i/>
        <sz val="10"/>
        <color theme="1"/>
        <rFont val="ＭＳ 明朝"/>
        <family val="1"/>
        <charset val="128"/>
      </rPr>
      <t>日時</t>
    </r>
    <r>
      <rPr>
        <b/>
        <i/>
        <sz val="10"/>
        <color theme="1"/>
        <rFont val="Calibri"/>
        <family val="2"/>
      </rPr>
      <t xml:space="preserve"> :</t>
    </r>
    <r>
      <rPr>
        <sz val="10"/>
        <color theme="1"/>
        <rFont val="Calibri"/>
        <family val="2"/>
      </rPr>
      <t xml:space="preserve">  </t>
    </r>
  </si>
  <si>
    <t>審問要求書プロテストフォームです。　必要があれば出力して準備してください。</t>
    <rPh sb="0" eb="2">
      <t>シンモン</t>
    </rPh>
    <rPh sb="2" eb="5">
      <t>ヨウキュウショ</t>
    </rPh>
    <rPh sb="18" eb="20">
      <t>ヒツヨウ</t>
    </rPh>
    <rPh sb="24" eb="26">
      <t>シュツリョク</t>
    </rPh>
    <rPh sb="28" eb="30">
      <t>ジュンビ</t>
    </rPh>
    <phoneticPr fontId="4"/>
  </si>
  <si>
    <t>（この日程表が正しく維持してあることが前提です）</t>
    <rPh sb="3" eb="6">
      <t>ニッテイヒョウ</t>
    </rPh>
    <rPh sb="7" eb="8">
      <t>タダ</t>
    </rPh>
    <rPh sb="10" eb="12">
      <t>イジ</t>
    </rPh>
    <rPh sb="19" eb="21">
      <t>ゼンテイ</t>
    </rPh>
    <phoneticPr fontId="4"/>
  </si>
  <si>
    <t>FIRST 40</t>
    <phoneticPr fontId="4"/>
  </si>
  <si>
    <t>DEHLER36</t>
    <phoneticPr fontId="4"/>
  </si>
  <si>
    <t>SunOdyssey349</t>
    <phoneticPr fontId="4"/>
  </si>
  <si>
    <t>DUFOUR 335GL</t>
    <phoneticPr fontId="4"/>
  </si>
  <si>
    <t>FIRST40MO</t>
    <phoneticPr fontId="4"/>
  </si>
  <si>
    <t>艇種</t>
    <rPh sb="0" eb="2">
      <t>テイシュ</t>
    </rPh>
    <phoneticPr fontId="4"/>
  </si>
  <si>
    <t>SION</t>
    <phoneticPr fontId="4"/>
  </si>
  <si>
    <t>S03</t>
    <phoneticPr fontId="4"/>
  </si>
  <si>
    <r>
      <rPr>
        <sz val="14"/>
        <rFont val="ＭＳ Ｐゴシック"/>
        <family val="3"/>
        <charset val="128"/>
      </rPr>
      <t>ソレイユルボン</t>
    </r>
    <phoneticPr fontId="4"/>
  </si>
  <si>
    <r>
      <rPr>
        <sz val="14"/>
        <rFont val="ＭＳ Ｐゴシック"/>
        <family val="3"/>
        <charset val="128"/>
      </rPr>
      <t>寿限無</t>
    </r>
    <rPh sb="0" eb="3">
      <t>ジュゲム</t>
    </rPh>
    <phoneticPr fontId="4"/>
  </si>
  <si>
    <t>KOKOPELLI</t>
    <phoneticPr fontId="4"/>
  </si>
  <si>
    <t>HANSE 345</t>
    <phoneticPr fontId="4"/>
  </si>
  <si>
    <r>
      <rPr>
        <sz val="14"/>
        <rFont val="ＭＳ Ｐゴシック"/>
        <family val="3"/>
        <charset val="128"/>
      </rPr>
      <t>ファースト</t>
    </r>
    <r>
      <rPr>
        <sz val="14"/>
        <rFont val="Arial"/>
        <family val="2"/>
      </rPr>
      <t>33.7</t>
    </r>
    <phoneticPr fontId="4"/>
  </si>
  <si>
    <r>
      <rPr>
        <sz val="14"/>
        <rFont val="ＭＳ Ｐゴシック"/>
        <family val="3"/>
        <charset val="128"/>
      </rPr>
      <t>ファースト</t>
    </r>
    <r>
      <rPr>
        <sz val="14"/>
        <rFont val="Arial"/>
        <family val="2"/>
      </rPr>
      <t>33.7</t>
    </r>
    <phoneticPr fontId="4"/>
  </si>
  <si>
    <t>ALBATROSS</t>
    <phoneticPr fontId="4"/>
  </si>
  <si>
    <t>XP33</t>
    <phoneticPr fontId="4"/>
  </si>
  <si>
    <r>
      <rPr>
        <sz val="14"/>
        <rFont val="ＭＳ Ｐゴシック"/>
        <family val="3"/>
        <charset val="128"/>
      </rPr>
      <t>ユーデルフローリック</t>
    </r>
    <r>
      <rPr>
        <sz val="14"/>
        <rFont val="Arial"/>
        <family val="2"/>
      </rPr>
      <t>9.6</t>
    </r>
    <phoneticPr fontId="4"/>
  </si>
  <si>
    <r>
      <rPr>
        <sz val="14"/>
        <rFont val="ＭＳ Ｐゴシック"/>
        <family val="3"/>
        <charset val="128"/>
      </rPr>
      <t>ﾊﾞﾊﾞﾘｱ</t>
    </r>
    <r>
      <rPr>
        <sz val="14"/>
        <rFont val="Arial"/>
        <family val="2"/>
      </rPr>
      <t>30+</t>
    </r>
    <phoneticPr fontId="4"/>
  </si>
  <si>
    <r>
      <rPr>
        <sz val="14"/>
        <rFont val="ＭＳ Ｐゴシック"/>
        <family val="3"/>
        <charset val="128"/>
      </rPr>
      <t>ヤマハ３０青</t>
    </r>
    <r>
      <rPr>
        <sz val="14"/>
        <rFont val="Arial"/>
        <family val="2"/>
      </rPr>
      <t>(HMYC)</t>
    </r>
  </si>
  <si>
    <r>
      <rPr>
        <sz val="14"/>
        <rFont val="ＭＳ Ｐゴシック"/>
        <family val="3"/>
        <charset val="128"/>
      </rPr>
      <t>ヤマハ３０</t>
    </r>
    <r>
      <rPr>
        <sz val="14"/>
        <rFont val="Arial"/>
        <family val="2"/>
      </rPr>
      <t>MO</t>
    </r>
    <phoneticPr fontId="4"/>
  </si>
  <si>
    <r>
      <rPr>
        <sz val="14"/>
        <rFont val="ＭＳ Ｐゴシック"/>
        <family val="3"/>
        <charset val="128"/>
      </rPr>
      <t>バレリーナ</t>
    </r>
  </si>
  <si>
    <r>
      <rPr>
        <sz val="14"/>
        <rFont val="ＭＳ Ｐゴシック"/>
        <family val="3"/>
        <charset val="128"/>
      </rPr>
      <t>東京海上（ヤマハ）</t>
    </r>
    <rPh sb="0" eb="2">
      <t>トウキョウ</t>
    </rPh>
    <rPh sb="2" eb="4">
      <t>カイジョウ</t>
    </rPh>
    <phoneticPr fontId="4"/>
  </si>
  <si>
    <r>
      <rPr>
        <sz val="14"/>
        <rFont val="ＭＳ Ｐゴシック"/>
        <family val="3"/>
        <charset val="128"/>
      </rPr>
      <t>ウォーターレディー</t>
    </r>
    <phoneticPr fontId="4"/>
  </si>
  <si>
    <t>blue</t>
    <phoneticPr fontId="4"/>
  </si>
  <si>
    <r>
      <rPr>
        <sz val="14"/>
        <rFont val="ＭＳ Ｐゴシック"/>
        <family val="3"/>
        <charset val="128"/>
      </rPr>
      <t>ウインドフェアリイ</t>
    </r>
  </si>
  <si>
    <r>
      <rPr>
        <sz val="14"/>
        <rFont val="ＭＳ Ｐゴシック"/>
        <family val="3"/>
        <charset val="128"/>
      </rPr>
      <t>ファー</t>
    </r>
    <r>
      <rPr>
        <sz val="14"/>
        <rFont val="Arial"/>
        <family val="2"/>
      </rPr>
      <t>36</t>
    </r>
    <phoneticPr fontId="4"/>
  </si>
  <si>
    <t>NST-1RED</t>
  </si>
  <si>
    <t>NST-2BLUE</t>
  </si>
  <si>
    <r>
      <rPr>
        <sz val="14"/>
        <rFont val="ＭＳ Ｐゴシック"/>
        <family val="3"/>
        <charset val="128"/>
      </rPr>
      <t>ラルゴ</t>
    </r>
  </si>
  <si>
    <r>
      <rPr>
        <sz val="14"/>
        <rFont val="ＭＳ Ｐゴシック"/>
        <family val="3"/>
        <charset val="128"/>
      </rPr>
      <t>てこ丸</t>
    </r>
  </si>
  <si>
    <r>
      <rPr>
        <sz val="14"/>
        <rFont val="ＭＳ Ｐゴシック"/>
        <family val="3"/>
        <charset val="128"/>
      </rPr>
      <t>東京都市大学</t>
    </r>
    <rPh sb="0" eb="2">
      <t>トウキョウ</t>
    </rPh>
    <rPh sb="2" eb="5">
      <t>トシダイ</t>
    </rPh>
    <rPh sb="5" eb="6">
      <t>ガク</t>
    </rPh>
    <phoneticPr fontId="58"/>
  </si>
  <si>
    <r>
      <rPr>
        <sz val="14"/>
        <rFont val="ＭＳ Ｐゴシック"/>
        <family val="3"/>
        <charset val="128"/>
      </rPr>
      <t>ヤマハ３０（桃）</t>
    </r>
    <rPh sb="6" eb="7">
      <t>モモ</t>
    </rPh>
    <phoneticPr fontId="58"/>
  </si>
  <si>
    <r>
      <rPr>
        <sz val="14"/>
        <rFont val="ＭＳ Ｐゴシック"/>
        <family val="3"/>
        <charset val="128"/>
      </rPr>
      <t>ヤマハ３１</t>
    </r>
    <r>
      <rPr>
        <sz val="14"/>
        <rFont val="Arial"/>
        <family val="2"/>
      </rPr>
      <t>S</t>
    </r>
  </si>
  <si>
    <r>
      <rPr>
        <sz val="14"/>
        <rFont val="ＭＳ Ｐゴシック"/>
        <family val="3"/>
        <charset val="128"/>
      </rPr>
      <t>ナウタースワン</t>
    </r>
    <r>
      <rPr>
        <sz val="14"/>
        <rFont val="Arial"/>
        <family val="2"/>
      </rPr>
      <t>36</t>
    </r>
  </si>
  <si>
    <r>
      <rPr>
        <sz val="14"/>
        <rFont val="ＭＳ Ｐゴシック"/>
        <family val="3"/>
        <charset val="128"/>
      </rPr>
      <t>ヤマハ</t>
    </r>
    <r>
      <rPr>
        <sz val="14"/>
        <rFont val="Arial"/>
        <family val="2"/>
      </rPr>
      <t>30MO</t>
    </r>
    <phoneticPr fontId="4"/>
  </si>
  <si>
    <r>
      <rPr>
        <sz val="14"/>
        <rFont val="ＭＳ Ｐゴシック"/>
        <family val="3"/>
        <charset val="128"/>
      </rPr>
      <t>□</t>
    </r>
    <phoneticPr fontId="4"/>
  </si>
  <si>
    <r>
      <rPr>
        <sz val="14"/>
        <rFont val="ＭＳ Ｐゴシック"/>
        <family val="3"/>
        <charset val="128"/>
      </rPr>
      <t>□</t>
    </r>
  </si>
  <si>
    <r>
      <rPr>
        <sz val="14"/>
        <rFont val="ＭＳ Ｐゴシック"/>
        <family val="3"/>
        <charset val="128"/>
      </rPr>
      <t>牛若丸　</t>
    </r>
    <r>
      <rPr>
        <sz val="14"/>
        <rFont val="Arial"/>
        <family val="2"/>
      </rPr>
      <t>V</t>
    </r>
    <phoneticPr fontId="4"/>
  </si>
  <si>
    <r>
      <rPr>
        <sz val="14"/>
        <rFont val="ＭＳ Ｐゴシック"/>
        <family val="3"/>
        <charset val="128"/>
      </rPr>
      <t>七福神</t>
    </r>
    <phoneticPr fontId="4"/>
  </si>
  <si>
    <r>
      <t>TRITON</t>
    </r>
    <r>
      <rPr>
        <sz val="14"/>
        <rFont val="ＭＳ Ｐゴシック"/>
        <family val="3"/>
        <charset val="128"/>
      </rPr>
      <t>　</t>
    </r>
    <r>
      <rPr>
        <sz val="14"/>
        <rFont val="Arial"/>
        <family val="2"/>
      </rPr>
      <t>XV</t>
    </r>
    <phoneticPr fontId="4"/>
  </si>
  <si>
    <r>
      <rPr>
        <sz val="14"/>
        <rFont val="ＭＳ Ｐゴシック"/>
        <family val="3"/>
        <charset val="128"/>
      </rPr>
      <t>ファースト</t>
    </r>
    <r>
      <rPr>
        <sz val="14"/>
        <rFont val="Arial"/>
        <family val="2"/>
      </rPr>
      <t>30JK</t>
    </r>
    <phoneticPr fontId="4"/>
  </si>
  <si>
    <r>
      <rPr>
        <sz val="14"/>
        <rFont val="ＭＳ Ｐゴシック"/>
        <family val="3"/>
        <charset val="128"/>
      </rPr>
      <t>ババリア</t>
    </r>
    <r>
      <rPr>
        <sz val="14"/>
        <rFont val="Arial"/>
        <family val="2"/>
      </rPr>
      <t>30</t>
    </r>
    <phoneticPr fontId="4"/>
  </si>
  <si>
    <r>
      <t xml:space="preserve">JOVIAL FIVE </t>
    </r>
    <r>
      <rPr>
        <sz val="14"/>
        <rFont val="ＭＳ Ｐゴシック"/>
        <family val="3"/>
        <charset val="128"/>
      </rPr>
      <t>Ⅴ</t>
    </r>
    <phoneticPr fontId="3"/>
  </si>
  <si>
    <r>
      <t xml:space="preserve">MISS NIPPON </t>
    </r>
    <r>
      <rPr>
        <sz val="14"/>
        <rFont val="ＭＳ Ｐゴシック"/>
        <family val="3"/>
        <charset val="128"/>
      </rPr>
      <t>Ⅷ</t>
    </r>
    <phoneticPr fontId="4"/>
  </si>
  <si>
    <r>
      <rPr>
        <sz val="14"/>
        <rFont val="ＭＳ Ｐゴシック"/>
        <family val="3"/>
        <charset val="128"/>
      </rPr>
      <t>サンオデッセイ</t>
    </r>
    <r>
      <rPr>
        <sz val="14"/>
        <rFont val="Arial"/>
        <family val="2"/>
      </rPr>
      <t>32</t>
    </r>
    <phoneticPr fontId="4"/>
  </si>
  <si>
    <r>
      <rPr>
        <sz val="14"/>
        <rFont val="ＭＳ Ｐゴシック"/>
        <family val="3"/>
        <charset val="128"/>
      </rPr>
      <t>横山</t>
    </r>
    <r>
      <rPr>
        <sz val="14"/>
        <rFont val="Arial"/>
        <family val="2"/>
      </rPr>
      <t>31</t>
    </r>
    <rPh sb="0" eb="2">
      <t>ヨコヤマ</t>
    </rPh>
    <phoneticPr fontId="4"/>
  </si>
  <si>
    <r>
      <rPr>
        <sz val="14"/>
        <rFont val="ＭＳ Ｐゴシック"/>
        <family val="3"/>
        <charset val="128"/>
      </rPr>
      <t>ヤマハ</t>
    </r>
    <r>
      <rPr>
        <sz val="14"/>
        <rFont val="Arial"/>
        <family val="2"/>
      </rPr>
      <t>30MO</t>
    </r>
    <phoneticPr fontId="4"/>
  </si>
  <si>
    <r>
      <rPr>
        <sz val="14"/>
        <rFont val="ＭＳ Ｐゴシック"/>
        <family val="3"/>
        <charset val="128"/>
      </rPr>
      <t>ヤマハ３０</t>
    </r>
    <r>
      <rPr>
        <sz val="14"/>
        <rFont val="Arial"/>
        <family val="2"/>
      </rPr>
      <t>MO</t>
    </r>
    <phoneticPr fontId="4"/>
  </si>
  <si>
    <r>
      <t>WHITE</t>
    </r>
    <r>
      <rPr>
        <sz val="14"/>
        <rFont val="ＭＳ Ｐゴシック"/>
        <family val="3"/>
        <charset val="128"/>
      </rPr>
      <t>・</t>
    </r>
    <r>
      <rPr>
        <sz val="14"/>
        <rFont val="Arial"/>
        <family val="2"/>
      </rPr>
      <t>CREST</t>
    </r>
    <phoneticPr fontId="4"/>
  </si>
  <si>
    <r>
      <rPr>
        <sz val="14"/>
        <rFont val="ＭＳ Ｐゴシック"/>
        <family val="3"/>
        <charset val="128"/>
      </rPr>
      <t>パイオニア</t>
    </r>
    <r>
      <rPr>
        <sz val="14"/>
        <rFont val="Arial"/>
        <family val="2"/>
      </rPr>
      <t>10</t>
    </r>
    <phoneticPr fontId="4"/>
  </si>
  <si>
    <r>
      <rPr>
        <sz val="14"/>
        <rFont val="ＭＳ Ｐゴシック"/>
        <family val="3"/>
        <charset val="128"/>
      </rPr>
      <t>ファースト</t>
    </r>
    <r>
      <rPr>
        <sz val="14"/>
        <rFont val="Arial"/>
        <family val="2"/>
      </rPr>
      <t>30JK</t>
    </r>
    <phoneticPr fontId="4"/>
  </si>
  <si>
    <r>
      <rPr>
        <sz val="14"/>
        <rFont val="ＭＳ Ｐゴシック"/>
        <family val="3"/>
        <charset val="128"/>
      </rPr>
      <t>ヤマハ</t>
    </r>
    <r>
      <rPr>
        <sz val="14"/>
        <rFont val="Arial"/>
        <family val="2"/>
      </rPr>
      <t>33S</t>
    </r>
    <phoneticPr fontId="4"/>
  </si>
  <si>
    <r>
      <rPr>
        <sz val="14"/>
        <rFont val="ＭＳ Ｐゴシック"/>
        <family val="3"/>
        <charset val="128"/>
      </rPr>
      <t>ファースト</t>
    </r>
    <r>
      <rPr>
        <sz val="14"/>
        <rFont val="Arial"/>
        <family val="2"/>
      </rPr>
      <t>31.7</t>
    </r>
    <phoneticPr fontId="4"/>
  </si>
  <si>
    <r>
      <t xml:space="preserve">FIRST SPIRIT </t>
    </r>
    <r>
      <rPr>
        <sz val="14"/>
        <rFont val="ＭＳ Ｐゴシック"/>
        <family val="3"/>
        <charset val="128"/>
      </rPr>
      <t>Ⅱ</t>
    </r>
    <phoneticPr fontId="3"/>
  </si>
  <si>
    <r>
      <t>STORK</t>
    </r>
    <r>
      <rPr>
        <sz val="14"/>
        <rFont val="ＭＳ Ｐゴシック"/>
        <family val="3"/>
        <charset val="128"/>
      </rPr>
      <t>　Ⅲ</t>
    </r>
    <phoneticPr fontId="4"/>
  </si>
  <si>
    <r>
      <rPr>
        <sz val="14"/>
        <rFont val="ＭＳ Ｐゴシック"/>
        <family val="3"/>
        <charset val="128"/>
      </rPr>
      <t>ディーフォー</t>
    </r>
    <r>
      <rPr>
        <sz val="14"/>
        <rFont val="Arial"/>
        <family val="2"/>
      </rPr>
      <t>30</t>
    </r>
    <phoneticPr fontId="4"/>
  </si>
  <si>
    <r>
      <rPr>
        <sz val="14"/>
        <rFont val="ＭＳ Ｐゴシック"/>
        <family val="3"/>
        <charset val="128"/>
      </rPr>
      <t>コンバック</t>
    </r>
    <r>
      <rPr>
        <sz val="14"/>
        <rFont val="Arial"/>
        <family val="2"/>
      </rPr>
      <t>27</t>
    </r>
    <phoneticPr fontId="4"/>
  </si>
  <si>
    <r>
      <rPr>
        <sz val="14"/>
        <rFont val="ＭＳ Ｐゴシック"/>
        <family val="3"/>
        <charset val="128"/>
      </rPr>
      <t>コンテッサⅩⅣ</t>
    </r>
    <phoneticPr fontId="4"/>
  </si>
  <si>
    <r>
      <rPr>
        <sz val="14"/>
        <rFont val="ＭＳ Ｐゴシック"/>
        <family val="3"/>
        <charset val="128"/>
      </rPr>
      <t>サンファースト</t>
    </r>
    <r>
      <rPr>
        <sz val="14"/>
        <rFont val="Arial"/>
        <family val="2"/>
      </rPr>
      <t>35</t>
    </r>
    <phoneticPr fontId="4"/>
  </si>
  <si>
    <r>
      <rPr>
        <sz val="14"/>
        <rFont val="ＭＳ Ｐゴシック"/>
        <family val="3"/>
        <charset val="128"/>
      </rPr>
      <t>ヤマハ</t>
    </r>
    <r>
      <rPr>
        <sz val="14"/>
        <rFont val="Arial"/>
        <family val="2"/>
      </rPr>
      <t>30MO</t>
    </r>
    <phoneticPr fontId="4"/>
  </si>
  <si>
    <r>
      <rPr>
        <sz val="14"/>
        <color theme="1"/>
        <rFont val="ＭＳ Ｐゴシック"/>
        <family val="3"/>
        <charset val="128"/>
      </rPr>
      <t>ヤング</t>
    </r>
    <r>
      <rPr>
        <sz val="14"/>
        <color theme="1"/>
        <rFont val="Arial"/>
        <family val="2"/>
      </rPr>
      <t>99MOD</t>
    </r>
    <phoneticPr fontId="4"/>
  </si>
  <si>
    <r>
      <rPr>
        <sz val="14"/>
        <rFont val="ＭＳ Ｐゴシック"/>
        <family val="3"/>
        <charset val="128"/>
      </rPr>
      <t>シーム</t>
    </r>
    <r>
      <rPr>
        <sz val="14"/>
        <rFont val="Arial"/>
        <family val="2"/>
      </rPr>
      <t>31</t>
    </r>
    <phoneticPr fontId="4"/>
  </si>
  <si>
    <t>X-332</t>
    <phoneticPr fontId="4"/>
  </si>
  <si>
    <t>RAIA</t>
    <phoneticPr fontId="4"/>
  </si>
  <si>
    <t>G1、ショートコース、２本</t>
    <rPh sb="12" eb="13">
      <t>ホン</t>
    </rPh>
    <phoneticPr fontId="4"/>
  </si>
  <si>
    <r>
      <rPr>
        <sz val="14"/>
        <rFont val="ＭＳ Ｐゴシック"/>
        <family val="3"/>
        <charset val="128"/>
      </rPr>
      <t>ファースト</t>
    </r>
    <r>
      <rPr>
        <sz val="14"/>
        <rFont val="Arial"/>
        <family val="2"/>
      </rPr>
      <t>31.7</t>
    </r>
    <phoneticPr fontId="4"/>
  </si>
  <si>
    <t>ｽﾀｰﾄ予定時刻　：</t>
    <rPh sb="4" eb="6">
      <t>ヨテイ</t>
    </rPh>
    <rPh sb="6" eb="8">
      <t>ジコク</t>
    </rPh>
    <phoneticPr fontId="4"/>
  </si>
  <si>
    <t>2024年</t>
    <rPh sb="4" eb="5">
      <t>ネン</t>
    </rPh>
    <phoneticPr fontId="4"/>
  </si>
  <si>
    <t>#</t>
    <phoneticPr fontId="4"/>
  </si>
  <si>
    <t>OCEANIS 343</t>
  </si>
  <si>
    <t>ヤマハ 34</t>
  </si>
  <si>
    <t>（七福神）</t>
  </si>
  <si>
    <t>（ジャポネイラ）</t>
  </si>
  <si>
    <t>（牛若丸）</t>
  </si>
  <si>
    <t>（東京海上チーム）</t>
  </si>
  <si>
    <t>（ファーストスピリッツ）</t>
  </si>
  <si>
    <t>（寿限無）</t>
    <rPh sb="1" eb="4">
      <t>ジュゲム</t>
    </rPh>
    <phoneticPr fontId="1"/>
  </si>
  <si>
    <t>（シオン）</t>
  </si>
  <si>
    <t>（パイオニア7）</t>
  </si>
  <si>
    <t>（ホワイトクレスト）</t>
  </si>
  <si>
    <t>（BOSS）</t>
  </si>
  <si>
    <t>7月20日(土)～21日(日)、葉山・初島ﾖｯﾄﾚｰｽ</t>
    <rPh sb="1" eb="2">
      <t>ガツ</t>
    </rPh>
    <rPh sb="4" eb="5">
      <t>ニチ</t>
    </rPh>
    <rPh sb="6" eb="7">
      <t>ド</t>
    </rPh>
    <rPh sb="11" eb="12">
      <t>ニチ</t>
    </rPh>
    <rPh sb="13" eb="14">
      <t>ニチ</t>
    </rPh>
    <rPh sb="16" eb="17">
      <t>ハ</t>
    </rPh>
    <rPh sb="17" eb="18">
      <t>ヤマ</t>
    </rPh>
    <rPh sb="19" eb="20">
      <t>ハツ</t>
    </rPh>
    <rPh sb="20" eb="21">
      <t>シマ</t>
    </rPh>
    <phoneticPr fontId="4"/>
  </si>
  <si>
    <t>2025年</t>
    <rPh sb="4" eb="5">
      <t>ネン</t>
    </rPh>
    <phoneticPr fontId="4"/>
  </si>
  <si>
    <t>（令和6年）</t>
    <rPh sb="1" eb="3">
      <t>レイワ</t>
    </rPh>
    <phoneticPr fontId="4"/>
  </si>
  <si>
    <r>
      <t>PANDRA</t>
    </r>
    <r>
      <rPr>
        <sz val="14"/>
        <rFont val="ＭＳ Ｐゴシック"/>
        <family val="3"/>
        <charset val="128"/>
      </rPr>
      <t>　Ⅳ</t>
    </r>
    <phoneticPr fontId="4"/>
  </si>
  <si>
    <t>パイオニア８</t>
    <phoneticPr fontId="4"/>
  </si>
  <si>
    <t>2024年　ﾚｰｽ委員会</t>
    <rPh sb="4" eb="5">
      <t>ネン</t>
    </rPh>
    <rPh sb="9" eb="12">
      <t>イインカイ</t>
    </rPh>
    <phoneticPr fontId="4"/>
  </si>
  <si>
    <t>実行委員：（別途、公示による）</t>
    <rPh sb="0" eb="2">
      <t>ジッコウ</t>
    </rPh>
    <rPh sb="2" eb="4">
      <t>イイン</t>
    </rPh>
    <rPh sb="6" eb="8">
      <t>ベット</t>
    </rPh>
    <rPh sb="9" eb="11">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</si>
</sst>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m&quot;月&quot;d&quot;日&quot;;@"/>
    <numFmt numFmtId="178" formatCode="&quot;第&quot;##&quot;回&quot;"/>
    <numFmt numFmtId="179" formatCode="yyyy&quot;年&quot;m&quot;月&quot;d&quot;日&quot;;@"/>
    <numFmt numFmtId="180" formatCode="m/d"/>
    <numFmt numFmtId="181" formatCode="&quot;(&quot;##&quot;)&quot;"/>
    <numFmt numFmtId="182" formatCode="h:mm;@"/>
    <numFmt numFmtId="183" formatCode="h&quot;時&quot;mm&quot;分&quot;;@"/>
    <numFmt numFmtId="184" formatCode="yyyy&quot;年&quot;m&quot;月&quot;;@"/>
  </numFmts>
  <fonts count="61" x14ac:knownFonts="1">
    <font>
      <sz val="11"/>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20"/>
      <name val="ＭＳ Ｐゴシック"/>
      <family val="3"/>
      <charset val="128"/>
    </font>
    <font>
      <b/>
      <sz val="14"/>
      <name val="Times New Roman"/>
      <family val="1"/>
    </font>
    <font>
      <b/>
      <sz val="10"/>
      <name val="Times New Roman"/>
      <family val="1"/>
    </font>
    <font>
      <sz val="14"/>
      <name val="Times New Roman"/>
      <family val="1"/>
    </font>
    <font>
      <sz val="11"/>
      <name val="Times New Roman"/>
      <family val="1"/>
    </font>
    <font>
      <sz val="11"/>
      <name val="ＭＳ Ｐゴシック"/>
      <family val="3"/>
      <charset val="128"/>
    </font>
    <font>
      <sz val="14"/>
      <name val="ＭＳ Ｐ明朝"/>
      <family val="1"/>
      <charset val="128"/>
    </font>
    <font>
      <b/>
      <sz val="16"/>
      <name val="ＭＳ Ｐゴシック"/>
      <family val="3"/>
      <charset val="128"/>
    </font>
    <font>
      <b/>
      <sz val="11"/>
      <name val="ＭＳ Ｐゴシック"/>
      <family val="3"/>
      <charset val="128"/>
    </font>
    <font>
      <sz val="9"/>
      <name val="ＭＳ Ｐゴシック"/>
      <family val="3"/>
      <charset val="128"/>
    </font>
    <font>
      <sz val="13"/>
      <name val="ＭＳ Ｐゴシック"/>
      <family val="3"/>
      <charset val="128"/>
    </font>
    <font>
      <b/>
      <u/>
      <sz val="14"/>
      <name val="ＭＳ Ｐゴシック"/>
      <family val="3"/>
      <charset val="128"/>
    </font>
    <font>
      <b/>
      <sz val="12"/>
      <name val="ＭＳ Ｐゴシック"/>
      <family val="3"/>
      <charset val="128"/>
    </font>
    <font>
      <sz val="12"/>
      <color rgb="FFFF0000"/>
      <name val="ＭＳ Ｐゴシック"/>
      <family val="3"/>
      <charset val="128"/>
    </font>
    <font>
      <sz val="9"/>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sz val="20"/>
      <color rgb="FF00B0F0"/>
      <name val="ＭＳ Ｐゴシック"/>
      <family val="3"/>
      <charset val="128"/>
    </font>
    <font>
      <u/>
      <sz val="10"/>
      <color theme="1"/>
      <name val="ＭＳ Ｐゴシック"/>
      <family val="2"/>
      <charset val="128"/>
      <scheme val="minor"/>
    </font>
    <font>
      <sz val="6"/>
      <name val="ＭＳ Ｐゴシック"/>
      <family val="2"/>
      <charset val="128"/>
      <scheme val="minor"/>
    </font>
    <font>
      <u/>
      <sz val="1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Segoe UI Symbol"/>
      <family val="2"/>
    </font>
    <font>
      <sz val="10"/>
      <color theme="1"/>
      <name val="Arial"/>
      <family val="2"/>
    </font>
    <font>
      <sz val="10"/>
      <color theme="1"/>
      <name val="游明朝"/>
      <family val="1"/>
      <charset val="128"/>
    </font>
    <font>
      <sz val="9"/>
      <color theme="1"/>
      <name val="Arial"/>
      <family val="2"/>
    </font>
    <font>
      <sz val="9"/>
      <color theme="1"/>
      <name val="游明朝"/>
      <family val="1"/>
      <charset val="128"/>
    </font>
    <font>
      <b/>
      <sz val="10"/>
      <color theme="1"/>
      <name val="Arial"/>
      <family val="2"/>
    </font>
    <font>
      <b/>
      <sz val="10"/>
      <color theme="1"/>
      <name val="游明朝"/>
      <family val="1"/>
      <charset val="128"/>
    </font>
    <font>
      <b/>
      <sz val="16"/>
      <color theme="1"/>
      <name val="游明朝"/>
      <family val="1"/>
      <charset val="128"/>
    </font>
    <font>
      <b/>
      <sz val="18"/>
      <color theme="1"/>
      <name val="Calibri"/>
      <family val="2"/>
    </font>
    <font>
      <b/>
      <sz val="10"/>
      <color theme="1"/>
      <name val="Calibri"/>
      <family val="2"/>
    </font>
    <font>
      <i/>
      <sz val="10"/>
      <color theme="1"/>
      <name val="Calibri"/>
      <family val="2"/>
    </font>
    <font>
      <i/>
      <sz val="10"/>
      <color theme="1"/>
      <name val="游明朝"/>
      <family val="1"/>
      <charset val="128"/>
    </font>
    <font>
      <b/>
      <i/>
      <sz val="12"/>
      <color theme="1"/>
      <name val="ＭＳ 明朝"/>
      <family val="1"/>
      <charset val="128"/>
    </font>
    <font>
      <b/>
      <i/>
      <sz val="12"/>
      <color theme="1"/>
      <name val="Calibri"/>
      <family val="2"/>
    </font>
    <font>
      <i/>
      <sz val="10.5"/>
      <color theme="1"/>
      <name val="Calibri"/>
      <family val="2"/>
    </font>
    <font>
      <i/>
      <sz val="10.5"/>
      <color theme="1"/>
      <name val="ＭＳ 明朝"/>
      <family val="1"/>
      <charset val="128"/>
    </font>
    <font>
      <i/>
      <sz val="10"/>
      <color theme="1"/>
      <name val="ＭＳ 明朝"/>
      <family val="1"/>
      <charset val="128"/>
    </font>
    <font>
      <sz val="10"/>
      <color theme="1"/>
      <name val="Calibri"/>
      <family val="2"/>
    </font>
    <font>
      <sz val="10"/>
      <color theme="1"/>
      <name val="ＭＳ 明朝"/>
      <family val="1"/>
      <charset val="128"/>
    </font>
    <font>
      <b/>
      <i/>
      <sz val="10"/>
      <color theme="1"/>
      <name val="ＭＳ 明朝"/>
      <family val="1"/>
      <charset val="128"/>
    </font>
    <font>
      <b/>
      <i/>
      <sz val="10"/>
      <color theme="1"/>
      <name val="Calibri"/>
      <family val="2"/>
    </font>
    <font>
      <sz val="14"/>
      <name val="ＭＳ Ｐゴシック"/>
      <family val="3"/>
      <charset val="128"/>
      <scheme val="minor"/>
    </font>
    <font>
      <sz val="14"/>
      <name val="Arial"/>
      <family val="2"/>
    </font>
    <font>
      <sz val="14"/>
      <color theme="1"/>
      <name val="Arial"/>
      <family val="2"/>
    </font>
    <font>
      <sz val="14"/>
      <color theme="1"/>
      <name val="ＭＳ Ｐゴシック"/>
      <family val="3"/>
      <charset val="128"/>
    </font>
    <font>
      <i/>
      <u/>
      <sz val="11"/>
      <name val="ＭＳ Ｐゴシック"/>
      <family val="3"/>
      <charset val="128"/>
    </font>
    <font>
      <sz val="12"/>
      <name val="Arial"/>
      <family val="2"/>
    </font>
    <font>
      <sz val="14"/>
      <name val="ＭＳ ゴシック"/>
      <family val="3"/>
      <charset val="128"/>
    </font>
  </fonts>
  <fills count="10">
    <fill>
      <patternFill patternType="none"/>
    </fill>
    <fill>
      <patternFill patternType="gray125"/>
    </fill>
    <fill>
      <patternFill patternType="gray06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gray0625">
        <bgColor rgb="FFFFFF00"/>
      </patternFill>
    </fill>
    <fill>
      <patternFill patternType="gray0625">
        <bgColor auto="1"/>
      </patternFill>
    </fill>
    <fill>
      <patternFill patternType="solid">
        <fgColor theme="2"/>
        <bgColor indexed="64"/>
      </patternFill>
    </fill>
    <fill>
      <patternFill patternType="solid">
        <fgColor theme="8" tint="0.59999389629810485"/>
        <bgColor indexed="64"/>
      </patternFill>
    </fill>
  </fills>
  <borders count="144">
    <border>
      <left/>
      <right/>
      <top/>
      <bottom/>
      <diagonal/>
    </border>
    <border>
      <left/>
      <right/>
      <top/>
      <bottom style="double">
        <color indexed="64"/>
      </bottom>
      <diagonal/>
    </border>
    <border>
      <left style="double">
        <color indexed="64"/>
      </left>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hair">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bottom/>
      <diagonal/>
    </border>
    <border>
      <left style="hair">
        <color indexed="64"/>
      </left>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style="double">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493">
    <xf numFmtId="0" fontId="0" fillId="0" borderId="0" xfId="0"/>
    <xf numFmtId="0" fontId="2" fillId="0" borderId="0" xfId="0" applyFont="1"/>
    <xf numFmtId="0" fontId="0" fillId="0" borderId="0" xfId="0" applyAlignment="1">
      <alignment horizontal="right"/>
    </xf>
    <xf numFmtId="0" fontId="0" fillId="0" borderId="0" xfId="0" applyAlignment="1">
      <alignment horizontal="center"/>
    </xf>
    <xf numFmtId="0" fontId="0" fillId="0" borderId="1" xfId="0" applyBorder="1"/>
    <xf numFmtId="0" fontId="6" fillId="0" borderId="1" xfId="0" applyFont="1" applyBorder="1"/>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0" fillId="0" borderId="6" xfId="0"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8" fillId="0" borderId="9" xfId="0" applyFont="1" applyBorder="1" applyAlignment="1">
      <alignment horizontal="right"/>
    </xf>
    <xf numFmtId="0" fontId="8" fillId="0" borderId="10" xfId="0" applyFont="1" applyBorder="1" applyAlignment="1">
      <alignment horizontal="right"/>
    </xf>
    <xf numFmtId="0" fontId="8" fillId="0" borderId="4" xfId="0" applyFont="1" applyBorder="1" applyAlignment="1">
      <alignment horizontal="right"/>
    </xf>
    <xf numFmtId="0" fontId="11" fillId="0" borderId="12" xfId="0" applyFont="1" applyBorder="1" applyAlignment="1">
      <alignment horizontal="right"/>
    </xf>
    <xf numFmtId="38" fontId="10" fillId="0" borderId="13" xfId="1" applyFont="1" applyBorder="1" applyAlignment="1">
      <alignment vertical="center"/>
    </xf>
    <xf numFmtId="0" fontId="12" fillId="0" borderId="0" xfId="0" applyFont="1" applyAlignment="1">
      <alignment vertical="center"/>
    </xf>
    <xf numFmtId="0" fontId="11" fillId="0" borderId="14" xfId="0" applyFont="1" applyBorder="1" applyAlignment="1">
      <alignment horizontal="right"/>
    </xf>
    <xf numFmtId="38" fontId="10" fillId="0" borderId="15" xfId="1" applyFont="1" applyBorder="1" applyAlignment="1">
      <alignment vertical="center"/>
    </xf>
    <xf numFmtId="0" fontId="12" fillId="0" borderId="5" xfId="0" applyFont="1" applyBorder="1" applyAlignment="1">
      <alignment vertical="center"/>
    </xf>
    <xf numFmtId="0" fontId="11" fillId="0" borderId="16" xfId="0" applyFont="1" applyBorder="1" applyAlignment="1">
      <alignment horizontal="right"/>
    </xf>
    <xf numFmtId="38" fontId="10" fillId="0" borderId="17" xfId="1" applyFont="1" applyBorder="1" applyAlignment="1">
      <alignment vertical="center"/>
    </xf>
    <xf numFmtId="0" fontId="12" fillId="0" borderId="11" xfId="0" applyFont="1" applyBorder="1" applyAlignment="1">
      <alignment vertical="center"/>
    </xf>
    <xf numFmtId="0" fontId="11" fillId="0" borderId="18" xfId="0" applyFont="1" applyBorder="1" applyAlignment="1">
      <alignment horizontal="right"/>
    </xf>
    <xf numFmtId="38" fontId="10" fillId="0" borderId="19" xfId="1"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1" fillId="0" borderId="6" xfId="0" applyFont="1" applyBorder="1" applyAlignment="1">
      <alignment horizontal="right"/>
    </xf>
    <xf numFmtId="0" fontId="13" fillId="0" borderId="20" xfId="0" applyFont="1" applyBorder="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0" fontId="5" fillId="0" borderId="22" xfId="0" applyFont="1" applyBorder="1" applyAlignment="1">
      <alignment horizontal="center" vertical="center"/>
    </xf>
    <xf numFmtId="0" fontId="6"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6" fillId="0" borderId="22" xfId="0" applyFont="1" applyBorder="1" applyAlignment="1">
      <alignment horizontal="center" vertical="center" wrapText="1" shrinkToFit="1"/>
    </xf>
    <xf numFmtId="0" fontId="6" fillId="0" borderId="10" xfId="0" applyFont="1" applyBorder="1" applyAlignment="1">
      <alignment horizontal="right"/>
    </xf>
    <xf numFmtId="0" fontId="6" fillId="0" borderId="24" xfId="0" applyFont="1" applyBorder="1" applyAlignment="1">
      <alignment horizontal="right"/>
    </xf>
    <xf numFmtId="38" fontId="12" fillId="0" borderId="24" xfId="1" applyFont="1" applyBorder="1" applyAlignment="1">
      <alignment vertical="center"/>
    </xf>
    <xf numFmtId="176" fontId="12" fillId="0" borderId="4" xfId="0" applyNumberFormat="1" applyFont="1" applyBorder="1" applyAlignment="1">
      <alignment vertical="center"/>
    </xf>
    <xf numFmtId="0" fontId="8" fillId="0" borderId="4" xfId="0" applyFont="1" applyBorder="1" applyAlignment="1">
      <alignment horizontal="right" vertical="center"/>
    </xf>
    <xf numFmtId="0" fontId="5" fillId="0" borderId="5" xfId="0" applyFont="1" applyBorder="1" applyAlignment="1">
      <alignment horizontal="center" vertical="center"/>
    </xf>
    <xf numFmtId="0" fontId="9" fillId="0" borderId="0" xfId="0" applyFont="1"/>
    <xf numFmtId="0" fontId="22" fillId="0" borderId="0" xfId="0" applyFont="1"/>
    <xf numFmtId="0" fontId="16" fillId="0" borderId="0" xfId="0" applyFont="1"/>
    <xf numFmtId="31" fontId="23" fillId="0" borderId="0" xfId="0" applyNumberFormat="1" applyFont="1" applyAlignment="1">
      <alignment horizontal="right"/>
    </xf>
    <xf numFmtId="0" fontId="17" fillId="0" borderId="0" xfId="0" applyFont="1" applyAlignment="1">
      <alignment horizontal="center"/>
    </xf>
    <xf numFmtId="0" fontId="0" fillId="0" borderId="29" xfId="0" applyBorder="1"/>
    <xf numFmtId="0" fontId="17" fillId="0" borderId="30" xfId="0" applyFont="1" applyBorder="1" applyAlignment="1">
      <alignment horizontal="center"/>
    </xf>
    <xf numFmtId="0" fontId="0" fillId="0" borderId="31" xfId="0" applyBorder="1"/>
    <xf numFmtId="0" fontId="0" fillId="0" borderId="32" xfId="0" applyBorder="1"/>
    <xf numFmtId="0" fontId="0" fillId="0" borderId="33" xfId="0" applyBorder="1"/>
    <xf numFmtId="3" fontId="0" fillId="0" borderId="34" xfId="0" applyNumberFormat="1" applyBorder="1"/>
    <xf numFmtId="0" fontId="0" fillId="0" borderId="35" xfId="0" applyBorder="1"/>
    <xf numFmtId="0" fontId="0" fillId="3" borderId="33" xfId="0" applyFill="1" applyBorder="1"/>
    <xf numFmtId="0" fontId="0" fillId="0" borderId="33" xfId="0" applyBorder="1" applyAlignment="1">
      <alignment horizontal="left"/>
    </xf>
    <xf numFmtId="3" fontId="0" fillId="0" borderId="36" xfId="0" applyNumberFormat="1" applyBorder="1"/>
    <xf numFmtId="0" fontId="0" fillId="0" borderId="37" xfId="0" applyBorder="1"/>
    <xf numFmtId="0" fontId="0" fillId="0" borderId="38" xfId="0" applyBorder="1"/>
    <xf numFmtId="0" fontId="0" fillId="0" borderId="39" xfId="0" applyBorder="1"/>
    <xf numFmtId="0" fontId="0" fillId="0" borderId="27" xfId="0" applyBorder="1"/>
    <xf numFmtId="3" fontId="0" fillId="0" borderId="40" xfId="0" applyNumberFormat="1" applyBorder="1"/>
    <xf numFmtId="0" fontId="0" fillId="0" borderId="41" xfId="0" applyBorder="1"/>
    <xf numFmtId="0" fontId="0" fillId="3" borderId="27" xfId="0" applyFill="1" applyBorder="1"/>
    <xf numFmtId="0" fontId="0" fillId="0" borderId="27" xfId="0" applyBorder="1" applyAlignment="1">
      <alignment horizontal="left"/>
    </xf>
    <xf numFmtId="3" fontId="0" fillId="0" borderId="28" xfId="0" applyNumberFormat="1" applyBorder="1"/>
    <xf numFmtId="0" fontId="0" fillId="0" borderId="42" xfId="0" applyBorder="1"/>
    <xf numFmtId="0" fontId="0" fillId="0" borderId="43" xfId="0" applyBorder="1"/>
    <xf numFmtId="0" fontId="0" fillId="0" borderId="5" xfId="0" applyBorder="1"/>
    <xf numFmtId="3" fontId="0" fillId="0" borderId="14" xfId="0" applyNumberFormat="1" applyBorder="1"/>
    <xf numFmtId="0" fontId="0" fillId="0" borderId="15" xfId="0" applyBorder="1"/>
    <xf numFmtId="0" fontId="0" fillId="3" borderId="5" xfId="0" applyFill="1" applyBorder="1"/>
    <xf numFmtId="0" fontId="0" fillId="0" borderId="5" xfId="0" applyBorder="1" applyAlignment="1">
      <alignment horizontal="left"/>
    </xf>
    <xf numFmtId="3" fontId="0" fillId="0" borderId="10" xfId="0" applyNumberFormat="1" applyBorder="1"/>
    <xf numFmtId="0" fontId="0" fillId="0" borderId="44" xfId="0" applyBorder="1"/>
    <xf numFmtId="0" fontId="0" fillId="0" borderId="45" xfId="0" applyBorder="1"/>
    <xf numFmtId="0" fontId="0" fillId="0" borderId="46" xfId="0" applyBorder="1"/>
    <xf numFmtId="3" fontId="0" fillId="0" borderId="46" xfId="0" applyNumberFormat="1" applyBorder="1"/>
    <xf numFmtId="0" fontId="0" fillId="0" borderId="46" xfId="0" applyBorder="1" applyAlignment="1">
      <alignment horizontal="left"/>
    </xf>
    <xf numFmtId="3" fontId="0" fillId="0" borderId="47" xfId="0" applyNumberFormat="1" applyBorder="1"/>
    <xf numFmtId="0" fontId="0" fillId="0" borderId="48" xfId="0" applyBorder="1"/>
    <xf numFmtId="0" fontId="0" fillId="0" borderId="49" xfId="0" applyBorder="1"/>
    <xf numFmtId="0" fontId="0" fillId="0" borderId="50" xfId="0" applyBorder="1"/>
    <xf numFmtId="3" fontId="0" fillId="0" borderId="51" xfId="0" applyNumberFormat="1" applyBorder="1"/>
    <xf numFmtId="0" fontId="0" fillId="0" borderId="52" xfId="0" applyBorder="1"/>
    <xf numFmtId="0" fontId="0" fillId="0" borderId="53" xfId="0" applyBorder="1"/>
    <xf numFmtId="3" fontId="0" fillId="0" borderId="30" xfId="0" applyNumberFormat="1" applyBorder="1"/>
    <xf numFmtId="0" fontId="0" fillId="0" borderId="53" xfId="0" applyBorder="1" applyAlignment="1">
      <alignment horizontal="left" vertical="center" wrapText="1"/>
    </xf>
    <xf numFmtId="0" fontId="0" fillId="0" borderId="54" xfId="0" applyBorder="1" applyAlignment="1">
      <alignment horizontal="left" vertical="center" wrapText="1"/>
    </xf>
    <xf numFmtId="0" fontId="18" fillId="0" borderId="1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0" fillId="0" borderId="5" xfId="0" applyBorder="1" applyAlignment="1">
      <alignment shrinkToFit="1"/>
    </xf>
    <xf numFmtId="3" fontId="0" fillId="3" borderId="10" xfId="0" applyNumberFormat="1" applyFill="1" applyBorder="1"/>
    <xf numFmtId="0" fontId="18" fillId="0" borderId="27" xfId="0" applyFont="1" applyBorder="1" applyAlignment="1">
      <alignment horizontal="left" vertical="center" wrapText="1"/>
    </xf>
    <xf numFmtId="0" fontId="18" fillId="0" borderId="42" xfId="0" applyFont="1" applyBorder="1" applyAlignment="1">
      <alignment horizontal="left" vertical="center" wrapText="1"/>
    </xf>
    <xf numFmtId="3" fontId="0" fillId="0" borderId="57" xfId="0" applyNumberFormat="1" applyBorder="1"/>
    <xf numFmtId="3" fontId="0" fillId="3" borderId="47" xfId="0" applyNumberFormat="1" applyFill="1" applyBorder="1"/>
    <xf numFmtId="0" fontId="0" fillId="0" borderId="58" xfId="0" applyBorder="1"/>
    <xf numFmtId="3" fontId="0" fillId="0" borderId="4" xfId="0" applyNumberFormat="1" applyBorder="1"/>
    <xf numFmtId="0" fontId="0" fillId="0" borderId="59" xfId="0" applyBorder="1"/>
    <xf numFmtId="0" fontId="0" fillId="0" borderId="60" xfId="0" applyBorder="1"/>
    <xf numFmtId="0" fontId="0" fillId="0" borderId="54" xfId="0" applyBorder="1"/>
    <xf numFmtId="3" fontId="0" fillId="0" borderId="0" xfId="0" applyNumberFormat="1"/>
    <xf numFmtId="0" fontId="0" fillId="4" borderId="0" xfId="0" applyFill="1" applyAlignment="1">
      <alignment vertical="center"/>
    </xf>
    <xf numFmtId="0" fontId="7" fillId="0" borderId="0" xfId="0" applyFont="1"/>
    <xf numFmtId="0" fontId="8" fillId="0" borderId="20" xfId="0" applyFont="1" applyBorder="1" applyAlignment="1">
      <alignment horizontal="right" vertical="center"/>
    </xf>
    <xf numFmtId="176" fontId="12" fillId="0" borderId="1" xfId="0" applyNumberFormat="1"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8" fillId="0" borderId="63" xfId="0" applyFont="1" applyBorder="1" applyAlignment="1">
      <alignment horizontal="right" vertical="center"/>
    </xf>
    <xf numFmtId="0" fontId="5" fillId="0" borderId="64" xfId="0" applyFont="1" applyBorder="1" applyAlignment="1">
      <alignment vertical="center"/>
    </xf>
    <xf numFmtId="0" fontId="5" fillId="0" borderId="43"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38" fontId="15" fillId="0" borderId="43" xfId="1" applyFont="1" applyBorder="1" applyAlignment="1">
      <alignment vertical="center"/>
    </xf>
    <xf numFmtId="0" fontId="6" fillId="0" borderId="44" xfId="0" applyFont="1" applyBorder="1" applyAlignment="1">
      <alignment horizontal="right"/>
    </xf>
    <xf numFmtId="38" fontId="15" fillId="0" borderId="66" xfId="1" applyFont="1" applyBorder="1" applyAlignment="1">
      <alignment vertical="center"/>
    </xf>
    <xf numFmtId="0" fontId="6" fillId="0" borderId="67" xfId="0" applyFont="1" applyBorder="1" applyAlignment="1">
      <alignment horizontal="right"/>
    </xf>
    <xf numFmtId="38" fontId="15" fillId="0" borderId="39" xfId="1" applyFont="1" applyBorder="1" applyAlignment="1">
      <alignment vertical="center"/>
    </xf>
    <xf numFmtId="0" fontId="6" fillId="0" borderId="42" xfId="0" applyFont="1" applyBorder="1" applyAlignment="1">
      <alignment horizontal="right"/>
    </xf>
    <xf numFmtId="0" fontId="14" fillId="0" borderId="69" xfId="0" applyFont="1" applyBorder="1" applyAlignment="1">
      <alignment horizontal="center" vertical="center" wrapText="1"/>
    </xf>
    <xf numFmtId="20" fontId="24" fillId="0" borderId="0" xfId="0" applyNumberFormat="1" applyFont="1"/>
    <xf numFmtId="0" fontId="24" fillId="0" borderId="0" xfId="0" applyFont="1"/>
    <xf numFmtId="0" fontId="6" fillId="0" borderId="0" xfId="0" applyFont="1"/>
    <xf numFmtId="0" fontId="0" fillId="0" borderId="0" xfId="0" applyAlignment="1">
      <alignment horizontal="left" vertical="center" wrapText="1"/>
    </xf>
    <xf numFmtId="0" fontId="0" fillId="3" borderId="5" xfId="0" applyFill="1" applyBorder="1" applyAlignment="1">
      <alignment horizontal="left"/>
    </xf>
    <xf numFmtId="0" fontId="0" fillId="3" borderId="46" xfId="0" applyFill="1" applyBorder="1"/>
    <xf numFmtId="0" fontId="5" fillId="0" borderId="0" xfId="3" applyFont="1">
      <alignment vertical="center"/>
    </xf>
    <xf numFmtId="0" fontId="2" fillId="0" borderId="43" xfId="3" applyFont="1" applyBorder="1" applyAlignment="1">
      <alignment horizontal="center" vertical="center"/>
    </xf>
    <xf numFmtId="0" fontId="2" fillId="0" borderId="10" xfId="3" applyFont="1" applyBorder="1">
      <alignment vertical="center"/>
    </xf>
    <xf numFmtId="0" fontId="1" fillId="0" borderId="44" xfId="3" applyBorder="1">
      <alignment vertical="center"/>
    </xf>
    <xf numFmtId="0" fontId="20" fillId="0" borderId="0" xfId="3" applyFont="1">
      <alignment vertical="center"/>
    </xf>
    <xf numFmtId="0" fontId="0" fillId="0" borderId="10" xfId="3" applyFont="1" applyBorder="1">
      <alignment vertical="center"/>
    </xf>
    <xf numFmtId="0" fontId="0" fillId="0" borderId="0" xfId="3" applyFont="1" applyAlignment="1">
      <alignment horizontal="right" vertical="center"/>
    </xf>
    <xf numFmtId="0" fontId="2" fillId="0" borderId="14" xfId="3" applyFont="1" applyBorder="1" applyAlignment="1">
      <alignment horizontal="left" vertical="center"/>
    </xf>
    <xf numFmtId="0" fontId="2" fillId="5" borderId="49" xfId="3" applyFont="1" applyFill="1" applyBorder="1" applyAlignment="1">
      <alignment horizontal="center" vertical="center"/>
    </xf>
    <xf numFmtId="0" fontId="2" fillId="5" borderId="51" xfId="3" applyFont="1" applyFill="1" applyBorder="1">
      <alignment vertical="center"/>
    </xf>
    <xf numFmtId="0" fontId="1" fillId="5" borderId="51" xfId="3" applyFill="1" applyBorder="1">
      <alignment vertical="center"/>
    </xf>
    <xf numFmtId="0" fontId="1" fillId="5" borderId="52" xfId="3" applyFill="1" applyBorder="1">
      <alignment vertical="center"/>
    </xf>
    <xf numFmtId="0" fontId="2" fillId="2" borderId="39" xfId="3" applyFont="1" applyFill="1" applyBorder="1" applyAlignment="1">
      <alignment horizontal="center" vertical="center"/>
    </xf>
    <xf numFmtId="56" fontId="0" fillId="2" borderId="40" xfId="3" applyNumberFormat="1" applyFont="1" applyFill="1" applyBorder="1">
      <alignment vertical="center"/>
    </xf>
    <xf numFmtId="0" fontId="6" fillId="2" borderId="41" xfId="3" applyFont="1" applyFill="1" applyBorder="1">
      <alignment vertical="center"/>
    </xf>
    <xf numFmtId="0" fontId="2" fillId="2" borderId="28" xfId="3" applyFont="1" applyFill="1" applyBorder="1">
      <alignment vertical="center"/>
    </xf>
    <xf numFmtId="0" fontId="1" fillId="2" borderId="28" xfId="3" applyFill="1" applyBorder="1">
      <alignment vertical="center"/>
    </xf>
    <xf numFmtId="177" fontId="2" fillId="0" borderId="70" xfId="3" applyNumberFormat="1" applyFont="1" applyBorder="1" applyAlignment="1">
      <alignment horizontal="right" vertical="center"/>
    </xf>
    <xf numFmtId="0" fontId="2" fillId="0" borderId="30" xfId="3" applyFont="1" applyBorder="1">
      <alignment vertical="center"/>
    </xf>
    <xf numFmtId="0" fontId="0" fillId="2" borderId="30" xfId="3" applyFont="1" applyFill="1" applyBorder="1" applyAlignment="1">
      <alignment horizontal="left" vertical="center" wrapText="1"/>
    </xf>
    <xf numFmtId="177" fontId="2" fillId="0" borderId="71" xfId="3" applyNumberFormat="1" applyFont="1" applyBorder="1" applyAlignment="1">
      <alignment horizontal="right" vertical="center"/>
    </xf>
    <xf numFmtId="0" fontId="2" fillId="0" borderId="72" xfId="3" applyFont="1" applyBorder="1">
      <alignment vertical="center"/>
    </xf>
    <xf numFmtId="177" fontId="2" fillId="0" borderId="73" xfId="3" applyNumberFormat="1" applyFont="1" applyBorder="1" applyAlignment="1">
      <alignment horizontal="right" vertical="center"/>
    </xf>
    <xf numFmtId="0" fontId="0" fillId="0" borderId="74" xfId="3" applyFont="1" applyBorder="1" applyAlignment="1">
      <alignment horizontal="center" vertical="center"/>
    </xf>
    <xf numFmtId="0" fontId="1" fillId="0" borderId="75" xfId="3" applyBorder="1" applyAlignment="1">
      <alignment horizontal="center" vertical="center"/>
    </xf>
    <xf numFmtId="0" fontId="6" fillId="0" borderId="75" xfId="3" applyFont="1" applyBorder="1" applyAlignment="1">
      <alignment horizontal="center" vertical="center"/>
    </xf>
    <xf numFmtId="0" fontId="0" fillId="0" borderId="76" xfId="0" applyBorder="1" applyAlignment="1">
      <alignment vertical="center"/>
    </xf>
    <xf numFmtId="178" fontId="2" fillId="0" borderId="77" xfId="3" applyNumberFormat="1" applyFont="1" applyBorder="1" applyAlignment="1">
      <alignment horizontal="center" vertical="center"/>
    </xf>
    <xf numFmtId="178" fontId="2" fillId="0" borderId="78" xfId="3" applyNumberFormat="1" applyFont="1" applyBorder="1" applyAlignment="1">
      <alignment horizontal="center" vertical="center"/>
    </xf>
    <xf numFmtId="178" fontId="2" fillId="0" borderId="79" xfId="3" applyNumberFormat="1" applyFont="1" applyBorder="1" applyAlignment="1">
      <alignment horizontal="center" vertical="center"/>
    </xf>
    <xf numFmtId="0" fontId="21" fillId="0" borderId="0" xfId="0" applyFont="1"/>
    <xf numFmtId="0" fontId="1" fillId="0" borderId="80" xfId="3" applyBorder="1" applyAlignment="1">
      <alignment horizontal="center" vertical="center"/>
    </xf>
    <xf numFmtId="0" fontId="0" fillId="0" borderId="81" xfId="0" applyBorder="1" applyAlignment="1">
      <alignment horizontal="center" vertical="center"/>
    </xf>
    <xf numFmtId="0" fontId="25" fillId="0" borderId="0" xfId="0" applyFont="1"/>
    <xf numFmtId="177" fontId="1" fillId="0" borderId="17" xfId="3" applyNumberFormat="1" applyBorder="1">
      <alignment vertical="center"/>
    </xf>
    <xf numFmtId="180" fontId="0" fillId="0" borderId="0" xfId="0" applyNumberFormat="1" applyAlignment="1">
      <alignment horizontal="right"/>
    </xf>
    <xf numFmtId="0" fontId="0" fillId="0" borderId="0" xfId="0" applyAlignment="1">
      <alignment horizontal="center" vertical="center"/>
    </xf>
    <xf numFmtId="177" fontId="0" fillId="0" borderId="83" xfId="0" applyNumberFormat="1" applyBorder="1" applyAlignment="1">
      <alignment vertical="center"/>
    </xf>
    <xf numFmtId="0" fontId="0" fillId="0" borderId="84" xfId="0" applyBorder="1" applyAlignment="1">
      <alignment vertical="center"/>
    </xf>
    <xf numFmtId="0" fontId="2" fillId="0" borderId="1" xfId="0" applyFont="1" applyBorder="1"/>
    <xf numFmtId="179" fontId="24" fillId="0" borderId="0" xfId="0" applyNumberFormat="1" applyFont="1"/>
    <xf numFmtId="20" fontId="2" fillId="0" borderId="51" xfId="3" applyNumberFormat="1" applyFont="1" applyBorder="1" applyAlignment="1">
      <alignment horizontal="center" vertical="center"/>
    </xf>
    <xf numFmtId="20" fontId="0" fillId="0" borderId="51" xfId="3" applyNumberFormat="1" applyFont="1" applyBorder="1" applyAlignment="1">
      <alignment horizontal="center" vertical="center"/>
    </xf>
    <xf numFmtId="20" fontId="0" fillId="2" borderId="30" xfId="3" applyNumberFormat="1" applyFont="1" applyFill="1" applyBorder="1" applyAlignment="1">
      <alignment horizontal="center" vertical="center" wrapText="1"/>
    </xf>
    <xf numFmtId="20" fontId="1" fillId="2" borderId="30" xfId="3" applyNumberFormat="1" applyFill="1" applyBorder="1" applyAlignment="1">
      <alignment horizontal="center" vertical="center" wrapText="1"/>
    </xf>
    <xf numFmtId="20" fontId="0" fillId="0" borderId="30" xfId="3" applyNumberFormat="1" applyFont="1" applyBorder="1" applyAlignment="1">
      <alignment horizontal="center" vertical="center" wrapText="1"/>
    </xf>
    <xf numFmtId="20" fontId="1" fillId="0" borderId="30" xfId="3" applyNumberFormat="1" applyBorder="1" applyAlignment="1">
      <alignment horizontal="center" vertical="center" wrapText="1"/>
    </xf>
    <xf numFmtId="182" fontId="0" fillId="0" borderId="81" xfId="0" applyNumberFormat="1" applyBorder="1" applyAlignment="1">
      <alignment horizontal="center" vertical="center"/>
    </xf>
    <xf numFmtId="183" fontId="0" fillId="0" borderId="0" xfId="0" applyNumberFormat="1"/>
    <xf numFmtId="32" fontId="2" fillId="0" borderId="0" xfId="0" applyNumberFormat="1" applyFont="1"/>
    <xf numFmtId="0" fontId="26" fillId="0" borderId="0" xfId="0" applyFont="1"/>
    <xf numFmtId="0" fontId="25" fillId="0" borderId="0" xfId="0" applyFont="1" applyAlignment="1">
      <alignment horizontal="right" vertical="center"/>
    </xf>
    <xf numFmtId="0" fontId="25" fillId="0" borderId="0" xfId="0" applyFont="1" applyAlignment="1">
      <alignment horizontal="right"/>
    </xf>
    <xf numFmtId="31" fontId="18" fillId="0" borderId="0" xfId="0" applyNumberFormat="1" applyFont="1" applyAlignment="1">
      <alignment horizontal="right"/>
    </xf>
    <xf numFmtId="0" fontId="0" fillId="0" borderId="0" xfId="0" applyAlignment="1">
      <alignment horizontal="left" vertical="center"/>
    </xf>
    <xf numFmtId="0" fontId="18" fillId="0" borderId="70" xfId="0" applyFont="1" applyBorder="1" applyAlignment="1">
      <alignment horizontal="left" vertical="center"/>
    </xf>
    <xf numFmtId="0" fontId="18" fillId="0" borderId="40" xfId="0" applyFont="1" applyBorder="1" applyAlignment="1">
      <alignment horizontal="left" vertical="center"/>
    </xf>
    <xf numFmtId="20" fontId="2" fillId="0" borderId="72" xfId="3" applyNumberFormat="1" applyFont="1" applyBorder="1" applyAlignment="1">
      <alignment horizontal="center" vertical="center"/>
    </xf>
    <xf numFmtId="20" fontId="0" fillId="0" borderId="72" xfId="3" applyNumberFormat="1" applyFont="1" applyBorder="1" applyAlignment="1">
      <alignment horizontal="center" vertical="center"/>
    </xf>
    <xf numFmtId="0" fontId="5" fillId="0" borderId="27" xfId="0" applyFont="1" applyBorder="1" applyAlignment="1">
      <alignment vertical="center"/>
    </xf>
    <xf numFmtId="0" fontId="5" fillId="0" borderId="39" xfId="0" applyFont="1" applyBorder="1" applyAlignment="1">
      <alignment vertical="center"/>
    </xf>
    <xf numFmtId="0" fontId="5" fillId="0" borderId="86" xfId="0" applyFont="1" applyBorder="1" applyAlignment="1">
      <alignment vertical="center"/>
    </xf>
    <xf numFmtId="0" fontId="11" fillId="0" borderId="40" xfId="0" applyFont="1" applyBorder="1" applyAlignment="1">
      <alignment horizontal="right"/>
    </xf>
    <xf numFmtId="38" fontId="10" fillId="0" borderId="41" xfId="1" applyFont="1" applyBorder="1" applyAlignment="1">
      <alignment vertical="center"/>
    </xf>
    <xf numFmtId="0" fontId="8" fillId="0" borderId="28" xfId="0" applyFont="1" applyBorder="1" applyAlignment="1">
      <alignment horizontal="right"/>
    </xf>
    <xf numFmtId="0" fontId="12" fillId="0" borderId="27" xfId="0" applyFont="1" applyBorder="1" applyAlignment="1">
      <alignment vertical="center"/>
    </xf>
    <xf numFmtId="0" fontId="12" fillId="0" borderId="65" xfId="0" applyFont="1" applyBorder="1" applyAlignment="1">
      <alignment vertical="center"/>
    </xf>
    <xf numFmtId="0" fontId="2" fillId="0" borderId="30" xfId="0" applyFont="1" applyBorder="1" applyAlignment="1">
      <alignment vertical="center"/>
    </xf>
    <xf numFmtId="0" fontId="2" fillId="2" borderId="30" xfId="0" applyFont="1" applyFill="1" applyBorder="1" applyAlignment="1">
      <alignment vertical="center"/>
    </xf>
    <xf numFmtId="179" fontId="0" fillId="0" borderId="0" xfId="0" applyNumberFormat="1"/>
    <xf numFmtId="0" fontId="7" fillId="0" borderId="0" xfId="3" applyFont="1">
      <alignment vertical="center"/>
    </xf>
    <xf numFmtId="0" fontId="7" fillId="0" borderId="87" xfId="0" applyFont="1" applyBorder="1" applyAlignment="1">
      <alignment vertical="center"/>
    </xf>
    <xf numFmtId="0" fontId="7" fillId="0" borderId="88" xfId="0" applyFont="1" applyBorder="1" applyAlignment="1">
      <alignment vertical="center"/>
    </xf>
    <xf numFmtId="0" fontId="0" fillId="0" borderId="88" xfId="0" applyBorder="1" applyAlignment="1">
      <alignment vertical="center"/>
    </xf>
    <xf numFmtId="0" fontId="7" fillId="0" borderId="89" xfId="0" applyFont="1" applyBorder="1" applyAlignment="1">
      <alignment vertical="center"/>
    </xf>
    <xf numFmtId="0" fontId="27" fillId="4" borderId="90" xfId="0" applyFont="1" applyFill="1" applyBorder="1" applyAlignment="1">
      <alignment horizontal="center"/>
    </xf>
    <xf numFmtId="0" fontId="0" fillId="2" borderId="42" xfId="3" applyFont="1" applyFill="1" applyBorder="1" applyAlignment="1">
      <alignment vertical="center" shrinkToFit="1"/>
    </xf>
    <xf numFmtId="0" fontId="2" fillId="0" borderId="72" xfId="0" applyFont="1" applyBorder="1" applyAlignment="1">
      <alignment vertical="center"/>
    </xf>
    <xf numFmtId="0" fontId="1" fillId="0" borderId="92" xfId="3" applyBorder="1" applyAlignment="1">
      <alignment horizontal="center" vertical="center"/>
    </xf>
    <xf numFmtId="0" fontId="0" fillId="0" borderId="29" xfId="0" applyBorder="1" applyAlignment="1">
      <alignment shrinkToFit="1"/>
    </xf>
    <xf numFmtId="0" fontId="6" fillId="0" borderId="29" xfId="0" applyFont="1" applyBorder="1" applyAlignment="1">
      <alignment shrinkToFit="1"/>
    </xf>
    <xf numFmtId="31" fontId="18" fillId="0" borderId="29" xfId="0" applyNumberFormat="1" applyFont="1" applyBorder="1" applyAlignment="1">
      <alignment horizontal="center" shrinkToFit="1"/>
    </xf>
    <xf numFmtId="0" fontId="0" fillId="0" borderId="0" xfId="0" applyAlignment="1">
      <alignment vertical="center"/>
    </xf>
    <xf numFmtId="0" fontId="0" fillId="0" borderId="50" xfId="3" applyFont="1" applyBorder="1" applyAlignment="1">
      <alignment horizontal="left" vertical="center" wrapText="1"/>
    </xf>
    <xf numFmtId="0" fontId="19" fillId="0" borderId="53" xfId="3" applyFont="1" applyBorder="1">
      <alignment vertical="center"/>
    </xf>
    <xf numFmtId="0" fontId="0" fillId="2" borderId="53" xfId="3" applyFont="1" applyFill="1" applyBorder="1" applyAlignment="1">
      <alignment vertical="center" wrapText="1"/>
    </xf>
    <xf numFmtId="0" fontId="19" fillId="2" borderId="53" xfId="3" applyFont="1" applyFill="1" applyBorder="1">
      <alignment vertical="center"/>
    </xf>
    <xf numFmtId="0" fontId="1" fillId="2" borderId="53" xfId="3" applyFill="1" applyBorder="1">
      <alignment vertical="center"/>
    </xf>
    <xf numFmtId="0" fontId="1" fillId="0" borderId="103" xfId="3" applyBorder="1">
      <alignment vertical="center"/>
    </xf>
    <xf numFmtId="0" fontId="0" fillId="0" borderId="104" xfId="0" applyBorder="1"/>
    <xf numFmtId="0" fontId="0" fillId="0" borderId="104" xfId="0" applyBorder="1" applyAlignment="1">
      <alignment vertical="center"/>
    </xf>
    <xf numFmtId="0" fontId="0" fillId="0" borderId="105" xfId="0" applyBorder="1"/>
    <xf numFmtId="0" fontId="0" fillId="0" borderId="106" xfId="0" applyBorder="1"/>
    <xf numFmtId="0" fontId="0" fillId="0" borderId="85" xfId="3" applyFont="1" applyBorder="1" applyAlignment="1">
      <alignment horizontal="center" vertical="center"/>
    </xf>
    <xf numFmtId="0" fontId="0" fillId="4" borderId="12" xfId="0" applyFill="1" applyBorder="1" applyAlignment="1">
      <alignment horizontal="center" vertical="center"/>
    </xf>
    <xf numFmtId="0" fontId="0" fillId="6" borderId="14" xfId="0" applyFill="1" applyBorder="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xf>
    <xf numFmtId="0" fontId="0" fillId="0" borderId="0" xfId="0" applyAlignment="1">
      <alignment horizontal="center" vertical="center" wrapText="1"/>
    </xf>
    <xf numFmtId="20" fontId="0" fillId="0" borderId="0" xfId="0" applyNumberForma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0" fillId="4" borderId="107" xfId="0" applyFill="1" applyBorder="1" applyAlignment="1">
      <alignment horizontal="center" vertical="center"/>
    </xf>
    <xf numFmtId="20" fontId="0" fillId="6" borderId="40" xfId="0" applyNumberFormat="1" applyFill="1" applyBorder="1" applyAlignment="1">
      <alignment horizontal="center" vertical="center"/>
    </xf>
    <xf numFmtId="0" fontId="6" fillId="4" borderId="91" xfId="0" applyFont="1" applyFill="1" applyBorder="1" applyAlignment="1">
      <alignment horizontal="center" vertical="center"/>
    </xf>
    <xf numFmtId="0" fontId="0" fillId="4" borderId="108" xfId="0" applyFill="1" applyBorder="1" applyAlignment="1">
      <alignment horizontal="center" vertical="center"/>
    </xf>
    <xf numFmtId="0" fontId="3" fillId="0" borderId="10" xfId="0" applyFont="1" applyBorder="1" applyAlignment="1">
      <alignment vertical="center"/>
    </xf>
    <xf numFmtId="0" fontId="3" fillId="0" borderId="47" xfId="0" applyFont="1" applyBorder="1" applyAlignment="1">
      <alignment vertical="center"/>
    </xf>
    <xf numFmtId="0" fontId="11" fillId="0" borderId="5" xfId="0" applyFont="1" applyBorder="1" applyAlignment="1">
      <alignment horizontal="right"/>
    </xf>
    <xf numFmtId="0" fontId="24" fillId="6" borderId="14" xfId="0" applyFont="1" applyFill="1" applyBorder="1" applyAlignment="1">
      <alignment horizontal="center" vertical="center" wrapText="1"/>
    </xf>
    <xf numFmtId="0" fontId="24" fillId="0" borderId="5" xfId="0" applyFont="1" applyBorder="1"/>
    <xf numFmtId="49" fontId="6" fillId="0" borderId="0" xfId="0" quotePrefix="1" applyNumberFormat="1" applyFont="1" applyAlignment="1">
      <alignment horizontal="center"/>
    </xf>
    <xf numFmtId="0" fontId="2" fillId="7" borderId="22" xfId="0" applyFont="1" applyFill="1" applyBorder="1" applyAlignment="1">
      <alignment vertical="center"/>
    </xf>
    <xf numFmtId="0" fontId="5" fillId="0" borderId="109" xfId="0" applyFont="1" applyBorder="1" applyAlignment="1">
      <alignment vertical="center"/>
    </xf>
    <xf numFmtId="0" fontId="5" fillId="0" borderId="110" xfId="0" applyFont="1" applyBorder="1" applyAlignment="1">
      <alignment vertical="center"/>
    </xf>
    <xf numFmtId="0" fontId="9" fillId="0" borderId="0" xfId="0" applyFont="1" applyAlignment="1">
      <alignment horizontal="left"/>
    </xf>
    <xf numFmtId="0" fontId="6" fillId="0" borderId="80" xfId="3" applyFont="1" applyBorder="1" applyAlignment="1">
      <alignment horizontal="center" vertical="center"/>
    </xf>
    <xf numFmtId="0" fontId="0" fillId="2" borderId="30" xfId="3" applyFont="1" applyFill="1" applyBorder="1" applyAlignment="1">
      <alignment vertical="center" wrapText="1"/>
    </xf>
    <xf numFmtId="184" fontId="7" fillId="0" borderId="0" xfId="0" applyNumberFormat="1" applyFont="1" applyAlignment="1">
      <alignment horizontal="left"/>
    </xf>
    <xf numFmtId="184" fontId="7" fillId="0" borderId="0" xfId="0" applyNumberFormat="1" applyFont="1" applyAlignment="1">
      <alignment horizontal="right"/>
    </xf>
    <xf numFmtId="184" fontId="16" fillId="0" borderId="0" xfId="0" applyNumberFormat="1" applyFont="1" applyAlignment="1">
      <alignment horizontal="right"/>
    </xf>
    <xf numFmtId="0" fontId="6" fillId="0" borderId="1" xfId="0" applyFont="1" applyBorder="1" applyAlignment="1">
      <alignment horizontal="right"/>
    </xf>
    <xf numFmtId="0" fontId="5" fillId="0" borderId="68" xfId="0" applyFont="1" applyBorder="1" applyAlignment="1">
      <alignment horizontal="right" vertical="center"/>
    </xf>
    <xf numFmtId="0" fontId="12" fillId="0" borderId="24" xfId="0" applyFont="1" applyBorder="1" applyAlignment="1">
      <alignment horizontal="right" vertical="center"/>
    </xf>
    <xf numFmtId="0" fontId="0" fillId="0" borderId="6" xfId="0" applyBorder="1" applyAlignment="1">
      <alignment horizontal="right" vertical="center"/>
    </xf>
    <xf numFmtId="0" fontId="21" fillId="0" borderId="1" xfId="0" applyFont="1" applyBorder="1" applyAlignment="1">
      <alignment horizontal="right"/>
    </xf>
    <xf numFmtId="0" fontId="5" fillId="0" borderId="22" xfId="0" applyFont="1" applyBorder="1" applyAlignment="1">
      <alignment horizontal="right" vertical="center"/>
    </xf>
    <xf numFmtId="0" fontId="13" fillId="0" borderId="4" xfId="0" applyFont="1" applyBorder="1" applyAlignment="1">
      <alignment horizontal="right" vertical="center"/>
    </xf>
    <xf numFmtId="0" fontId="18" fillId="0" borderId="0" xfId="0" applyFont="1" applyAlignment="1">
      <alignment horizontal="right"/>
    </xf>
    <xf numFmtId="0" fontId="5" fillId="0" borderId="23" xfId="0" applyFont="1" applyBorder="1" applyAlignment="1">
      <alignment horizontal="center" vertical="center"/>
    </xf>
    <xf numFmtId="0" fontId="32" fillId="8" borderId="115" xfId="0" applyFont="1" applyFill="1" applyBorder="1" applyAlignment="1">
      <alignment vertical="center"/>
    </xf>
    <xf numFmtId="0" fontId="32" fillId="8" borderId="116" xfId="0" applyFont="1" applyFill="1" applyBorder="1" applyAlignment="1">
      <alignment vertical="center"/>
    </xf>
    <xf numFmtId="0" fontId="32" fillId="8" borderId="0" xfId="0" applyFont="1" applyFill="1" applyAlignment="1">
      <alignment vertical="center"/>
    </xf>
    <xf numFmtId="0" fontId="32" fillId="8" borderId="118" xfId="0" applyFont="1" applyFill="1" applyBorder="1" applyAlignment="1">
      <alignment vertical="center"/>
    </xf>
    <xf numFmtId="0" fontId="32" fillId="0" borderId="111" xfId="0" applyFont="1" applyBorder="1" applyAlignment="1">
      <alignment vertical="center"/>
    </xf>
    <xf numFmtId="0" fontId="32" fillId="0" borderId="112" xfId="0" applyFont="1" applyBorder="1" applyAlignment="1">
      <alignment vertical="center"/>
    </xf>
    <xf numFmtId="0" fontId="32" fillId="0" borderId="113" xfId="0" applyFont="1" applyBorder="1" applyAlignment="1">
      <alignment vertical="center"/>
    </xf>
    <xf numFmtId="0" fontId="32" fillId="0" borderId="114" xfId="0" applyFont="1" applyBorder="1" applyAlignment="1">
      <alignment vertical="center"/>
    </xf>
    <xf numFmtId="0" fontId="32" fillId="0" borderId="120" xfId="0" applyFont="1" applyBorder="1" applyAlignment="1">
      <alignment vertical="center"/>
    </xf>
    <xf numFmtId="0" fontId="32" fillId="0" borderId="121" xfId="0" applyFont="1" applyBorder="1" applyAlignment="1">
      <alignment vertical="center"/>
    </xf>
    <xf numFmtId="0" fontId="32" fillId="0" borderId="122" xfId="0" applyFont="1" applyBorder="1" applyAlignment="1">
      <alignment vertical="center"/>
    </xf>
    <xf numFmtId="0" fontId="32" fillId="0" borderId="123" xfId="0" applyFont="1" applyBorder="1" applyAlignment="1">
      <alignment vertical="center"/>
    </xf>
    <xf numFmtId="0" fontId="32" fillId="0" borderId="124" xfId="0" applyFont="1" applyBorder="1" applyAlignment="1">
      <alignment vertical="center"/>
    </xf>
    <xf numFmtId="0" fontId="32" fillId="0" borderId="116" xfId="0" applyFont="1" applyBorder="1" applyAlignment="1">
      <alignment vertical="center"/>
    </xf>
    <xf numFmtId="0" fontId="32" fillId="0" borderId="0" xfId="0" applyFont="1" applyAlignment="1">
      <alignment vertical="center"/>
    </xf>
    <xf numFmtId="0" fontId="32" fillId="0" borderId="125" xfId="0" applyFont="1" applyBorder="1" applyAlignment="1">
      <alignment vertical="center"/>
    </xf>
    <xf numFmtId="0" fontId="33" fillId="0" borderId="116" xfId="0" applyFont="1" applyBorder="1" applyAlignment="1">
      <alignment vertical="center"/>
    </xf>
    <xf numFmtId="0" fontId="33" fillId="0" borderId="0" xfId="0" applyFont="1" applyAlignment="1">
      <alignment vertical="center"/>
    </xf>
    <xf numFmtId="0" fontId="32" fillId="0" borderId="132" xfId="0" applyFont="1" applyBorder="1" applyAlignment="1">
      <alignment vertical="center"/>
    </xf>
    <xf numFmtId="0" fontId="32" fillId="0" borderId="133" xfId="0" applyFont="1" applyBorder="1" applyAlignment="1">
      <alignment vertical="center"/>
    </xf>
    <xf numFmtId="0" fontId="32" fillId="0" borderId="119" xfId="0" applyFont="1" applyBorder="1" applyAlignment="1">
      <alignment vertical="center"/>
    </xf>
    <xf numFmtId="0" fontId="32" fillId="0" borderId="38" xfId="0" applyFont="1" applyBorder="1" applyAlignment="1">
      <alignment vertical="center"/>
    </xf>
    <xf numFmtId="0" fontId="38" fillId="0" borderId="0" xfId="0" applyFont="1" applyAlignment="1">
      <alignment vertical="center"/>
    </xf>
    <xf numFmtId="0" fontId="32" fillId="8" borderId="38" xfId="0" applyFont="1" applyFill="1" applyBorder="1" applyAlignment="1">
      <alignment vertical="center"/>
    </xf>
    <xf numFmtId="0" fontId="35" fillId="8" borderId="38" xfId="0" applyFont="1" applyFill="1" applyBorder="1" applyAlignment="1">
      <alignment vertical="center"/>
    </xf>
    <xf numFmtId="0" fontId="32" fillId="8" borderId="117" xfId="0" applyFont="1" applyFill="1" applyBorder="1" applyAlignment="1">
      <alignment vertical="center"/>
    </xf>
    <xf numFmtId="0" fontId="32" fillId="8" borderId="49" xfId="0" applyFont="1" applyFill="1" applyBorder="1" applyAlignment="1">
      <alignment vertical="center"/>
    </xf>
    <xf numFmtId="0" fontId="32" fillId="8" borderId="50" xfId="0" applyFont="1" applyFill="1" applyBorder="1" applyAlignment="1">
      <alignment vertical="center"/>
    </xf>
    <xf numFmtId="0" fontId="32" fillId="8" borderId="52" xfId="0" applyFont="1" applyFill="1" applyBorder="1" applyAlignment="1">
      <alignment vertical="center"/>
    </xf>
    <xf numFmtId="0" fontId="39" fillId="0" borderId="0" xfId="0" applyFont="1" applyAlignment="1">
      <alignment vertical="center"/>
    </xf>
    <xf numFmtId="0" fontId="40" fillId="0" borderId="0" xfId="0" applyFont="1" applyAlignment="1">
      <alignment vertical="center"/>
    </xf>
    <xf numFmtId="0" fontId="0" fillId="0" borderId="31" xfId="0" applyBorder="1" applyAlignment="1">
      <alignment vertical="center"/>
    </xf>
    <xf numFmtId="0" fontId="0" fillId="0" borderId="55" xfId="0" applyBorder="1" applyAlignment="1">
      <alignment vertical="center"/>
    </xf>
    <xf numFmtId="0" fontId="39" fillId="0" borderId="29" xfId="0" applyFont="1" applyBorder="1" applyAlignment="1">
      <alignment vertical="center" wrapText="1"/>
    </xf>
    <xf numFmtId="0" fontId="39" fillId="0" borderId="60" xfId="0" applyFont="1" applyBorder="1" applyAlignment="1">
      <alignment vertical="center"/>
    </xf>
    <xf numFmtId="0" fontId="0" fillId="0" borderId="56" xfId="0" applyBorder="1" applyAlignment="1">
      <alignment vertical="center"/>
    </xf>
    <xf numFmtId="0" fontId="0" fillId="0" borderId="60" xfId="0" applyBorder="1" applyAlignment="1">
      <alignment vertical="center"/>
    </xf>
    <xf numFmtId="0" fontId="0" fillId="0" borderId="53" xfId="0" applyBorder="1" applyAlignment="1">
      <alignment vertical="center"/>
    </xf>
    <xf numFmtId="0" fontId="0" fillId="0" borderId="102" xfId="0" applyBorder="1" applyAlignment="1">
      <alignment vertical="center"/>
    </xf>
    <xf numFmtId="0" fontId="0" fillId="0" borderId="54"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39" fillId="0" borderId="31" xfId="0" applyFont="1" applyBorder="1" applyAlignment="1">
      <alignment vertical="center"/>
    </xf>
    <xf numFmtId="0" fontId="0" fillId="0" borderId="117" xfId="0" applyBorder="1" applyAlignment="1">
      <alignment vertical="center"/>
    </xf>
    <xf numFmtId="0" fontId="45" fillId="0" borderId="38" xfId="0" applyFont="1" applyBorder="1" applyAlignment="1">
      <alignment vertical="center" wrapText="1"/>
    </xf>
    <xf numFmtId="0" fontId="0" fillId="0" borderId="0" xfId="0" applyAlignment="1">
      <alignment vertical="center" wrapText="1"/>
    </xf>
    <xf numFmtId="0" fontId="0" fillId="0" borderId="117" xfId="0" applyBorder="1" applyAlignment="1">
      <alignment vertical="center" wrapText="1"/>
    </xf>
    <xf numFmtId="0" fontId="0" fillId="0" borderId="38" xfId="0" applyBorder="1" applyAlignment="1">
      <alignment vertical="center"/>
    </xf>
    <xf numFmtId="0" fontId="45" fillId="0" borderId="31" xfId="0" applyFont="1" applyBorder="1" applyAlignment="1">
      <alignment vertical="center"/>
    </xf>
    <xf numFmtId="0" fontId="45" fillId="0" borderId="38" xfId="0" applyFont="1" applyBorder="1" applyAlignment="1">
      <alignment vertical="center"/>
    </xf>
    <xf numFmtId="0" fontId="51" fillId="0" borderId="0" xfId="0" applyFont="1" applyAlignment="1">
      <alignment vertical="center"/>
    </xf>
    <xf numFmtId="0" fontId="26" fillId="0" borderId="0" xfId="3" applyFont="1">
      <alignment vertical="center"/>
    </xf>
    <xf numFmtId="0" fontId="54" fillId="0" borderId="25" xfId="0" applyFont="1" applyBorder="1" applyAlignment="1">
      <alignment vertical="center"/>
    </xf>
    <xf numFmtId="0" fontId="0" fillId="0" borderId="0" xfId="0" applyAlignment="1">
      <alignment horizontal="left"/>
    </xf>
    <xf numFmtId="0" fontId="18" fillId="0" borderId="0" xfId="0" applyFont="1" applyAlignment="1">
      <alignment horizontal="left"/>
    </xf>
    <xf numFmtId="0" fontId="6" fillId="0" borderId="1" xfId="0" applyFont="1" applyBorder="1" applyAlignment="1">
      <alignment horizontal="left"/>
    </xf>
    <xf numFmtId="0" fontId="5" fillId="0" borderId="88" xfId="0" applyFont="1" applyBorder="1" applyAlignment="1">
      <alignment horizontal="left" vertical="center"/>
    </xf>
    <xf numFmtId="0" fontId="12" fillId="0" borderId="7" xfId="0" applyFont="1" applyBorder="1" applyAlignment="1">
      <alignment horizontal="left" vertical="center"/>
    </xf>
    <xf numFmtId="0" fontId="0" fillId="0" borderId="1" xfId="0" applyBorder="1" applyAlignment="1">
      <alignment horizontal="left" vertical="center"/>
    </xf>
    <xf numFmtId="184" fontId="7" fillId="0" borderId="0" xfId="0" applyNumberFormat="1" applyFont="1" applyAlignment="1">
      <alignment vertical="center"/>
    </xf>
    <xf numFmtId="0" fontId="55" fillId="9" borderId="135" xfId="0" applyFont="1" applyFill="1" applyBorder="1" applyAlignment="1">
      <alignment vertical="center"/>
    </xf>
    <xf numFmtId="0" fontId="55" fillId="9" borderId="5" xfId="0" applyFont="1" applyFill="1" applyBorder="1" applyAlignment="1">
      <alignment vertical="center"/>
    </xf>
    <xf numFmtId="0" fontId="55" fillId="9" borderId="10" xfId="0" applyFont="1" applyFill="1" applyBorder="1" applyAlignment="1">
      <alignment horizontal="right" vertical="center"/>
    </xf>
    <xf numFmtId="0" fontId="55" fillId="9" borderId="26" xfId="0" applyFont="1" applyFill="1" applyBorder="1" applyAlignment="1">
      <alignment vertical="center"/>
    </xf>
    <xf numFmtId="0" fontId="55" fillId="9" borderId="27" xfId="0" applyFont="1" applyFill="1" applyBorder="1" applyAlignment="1">
      <alignment horizontal="left" vertical="center"/>
    </xf>
    <xf numFmtId="0" fontId="55" fillId="9" borderId="25" xfId="0" applyFont="1" applyFill="1" applyBorder="1" applyAlignment="1">
      <alignment vertical="center"/>
    </xf>
    <xf numFmtId="0" fontId="55" fillId="9" borderId="10" xfId="0" applyFont="1" applyFill="1" applyBorder="1" applyAlignment="1">
      <alignment vertical="center"/>
    </xf>
    <xf numFmtId="0" fontId="55" fillId="9" borderId="10" xfId="0" quotePrefix="1" applyFont="1" applyFill="1" applyBorder="1" applyAlignment="1">
      <alignment horizontal="right" vertical="center"/>
    </xf>
    <xf numFmtId="0" fontId="55" fillId="9" borderId="2" xfId="0" applyFont="1" applyFill="1" applyBorder="1" applyAlignment="1">
      <alignment vertical="center"/>
    </xf>
    <xf numFmtId="0" fontId="55" fillId="9" borderId="0" xfId="0" applyFont="1" applyFill="1" applyAlignment="1">
      <alignment vertical="center"/>
    </xf>
    <xf numFmtId="0" fontId="55" fillId="9" borderId="9" xfId="0" applyFont="1" applyFill="1" applyBorder="1" applyAlignment="1">
      <alignment vertical="center"/>
    </xf>
    <xf numFmtId="0" fontId="55" fillId="9" borderId="25" xfId="0" applyFont="1" applyFill="1" applyBorder="1"/>
    <xf numFmtId="0" fontId="55" fillId="0" borderId="25" xfId="0" applyFont="1" applyBorder="1"/>
    <xf numFmtId="0" fontId="55" fillId="0" borderId="5" xfId="0" applyFont="1" applyBorder="1" applyAlignment="1">
      <alignment vertical="center"/>
    </xf>
    <xf numFmtId="0" fontId="55" fillId="0" borderId="10" xfId="0" applyFont="1" applyBorder="1" applyAlignment="1">
      <alignment vertical="center"/>
    </xf>
    <xf numFmtId="0" fontId="55" fillId="0" borderId="10" xfId="0" applyFont="1" applyBorder="1" applyAlignment="1">
      <alignment horizontal="left" vertical="center"/>
    </xf>
    <xf numFmtId="0" fontId="55" fillId="0" borderId="21" xfId="0" applyFont="1" applyBorder="1" applyAlignment="1">
      <alignment horizontal="left" vertical="center"/>
    </xf>
    <xf numFmtId="0" fontId="55" fillId="0" borderId="10" xfId="0" applyFont="1" applyBorder="1" applyAlignment="1">
      <alignment horizontal="right" vertical="center"/>
    </xf>
    <xf numFmtId="0" fontId="55" fillId="0" borderId="11" xfId="0" applyFont="1" applyBorder="1" applyAlignment="1">
      <alignment vertical="center"/>
    </xf>
    <xf numFmtId="0" fontId="55" fillId="0" borderId="21" xfId="0" applyFont="1" applyBorder="1" applyAlignment="1">
      <alignment horizontal="right" vertical="center"/>
    </xf>
    <xf numFmtId="0" fontId="56" fillId="0" borderId="15" xfId="0" applyFont="1" applyBorder="1" applyAlignment="1">
      <alignment horizontal="left" vertical="center"/>
    </xf>
    <xf numFmtId="0" fontId="55" fillId="0" borderId="36" xfId="0" applyFont="1" applyBorder="1" applyAlignment="1">
      <alignment horizontal="left" vertical="center"/>
    </xf>
    <xf numFmtId="0" fontId="55" fillId="0" borderId="25" xfId="0" applyFont="1" applyBorder="1" applyAlignment="1">
      <alignment vertical="center"/>
    </xf>
    <xf numFmtId="0" fontId="55" fillId="0" borderId="10" xfId="0" quotePrefix="1" applyFont="1" applyBorder="1" applyAlignment="1">
      <alignment horizontal="right" vertical="center"/>
    </xf>
    <xf numFmtId="0" fontId="55" fillId="0" borderId="10" xfId="0" quotePrefix="1" applyFont="1" applyBorder="1" applyAlignment="1">
      <alignment horizontal="left" vertical="center"/>
    </xf>
    <xf numFmtId="0" fontId="55" fillId="0" borderId="27" xfId="0" applyFont="1" applyBorder="1" applyAlignment="1">
      <alignment horizontal="left" vertical="center"/>
    </xf>
    <xf numFmtId="0" fontId="55" fillId="0" borderId="27" xfId="0" applyFont="1" applyBorder="1" applyAlignment="1">
      <alignment vertical="center"/>
    </xf>
    <xf numFmtId="38" fontId="55" fillId="0" borderId="10" xfId="1" applyFont="1" applyFill="1" applyBorder="1" applyAlignment="1">
      <alignment vertical="center"/>
    </xf>
    <xf numFmtId="38" fontId="55" fillId="9" borderId="10" xfId="1" applyFont="1" applyFill="1" applyBorder="1" applyAlignment="1">
      <alignment vertical="center"/>
    </xf>
    <xf numFmtId="0" fontId="6" fillId="9" borderId="10" xfId="0" applyFont="1" applyFill="1" applyBorder="1" applyAlignment="1">
      <alignment horizontal="right"/>
    </xf>
    <xf numFmtId="38" fontId="55" fillId="9" borderId="9" xfId="1" applyFont="1" applyFill="1" applyBorder="1" applyAlignment="1">
      <alignment vertical="center"/>
    </xf>
    <xf numFmtId="0" fontId="55" fillId="9" borderId="11" xfId="0" applyFont="1" applyFill="1" applyBorder="1" applyAlignment="1">
      <alignment vertical="center"/>
    </xf>
    <xf numFmtId="0" fontId="55" fillId="9" borderId="27" xfId="0" applyFont="1" applyFill="1" applyBorder="1" applyAlignment="1">
      <alignment vertical="center"/>
    </xf>
    <xf numFmtId="21" fontId="0" fillId="0" borderId="136" xfId="0" applyNumberFormat="1" applyBorder="1" applyAlignment="1">
      <alignment horizontal="center"/>
    </xf>
    <xf numFmtId="21" fontId="0" fillId="0" borderId="43" xfId="0" applyNumberFormat="1" applyBorder="1" applyAlignment="1">
      <alignment horizontal="center"/>
    </xf>
    <xf numFmtId="0" fontId="0" fillId="0" borderId="122" xfId="0" applyBorder="1" applyAlignment="1">
      <alignment vertical="center"/>
    </xf>
    <xf numFmtId="181" fontId="0" fillId="0" borderId="137" xfId="0" applyNumberFormat="1" applyBorder="1" applyAlignment="1">
      <alignment horizontal="center" vertical="center"/>
    </xf>
    <xf numFmtId="0" fontId="2" fillId="7" borderId="137" xfId="3" applyFont="1" applyFill="1" applyBorder="1">
      <alignment vertical="center"/>
    </xf>
    <xf numFmtId="0" fontId="2" fillId="0" borderId="100" xfId="3" applyFont="1" applyBorder="1">
      <alignment vertical="center"/>
    </xf>
    <xf numFmtId="0" fontId="2" fillId="2" borderId="100" xfId="3" applyFont="1" applyFill="1" applyBorder="1">
      <alignment vertical="center"/>
    </xf>
    <xf numFmtId="0" fontId="2" fillId="0" borderId="82" xfId="3" applyFont="1" applyBorder="1">
      <alignment vertical="center"/>
    </xf>
    <xf numFmtId="0" fontId="0" fillId="0" borderId="102" xfId="0" applyBorder="1" applyAlignment="1">
      <alignment horizontal="center" vertical="center"/>
    </xf>
    <xf numFmtId="0" fontId="0" fillId="0" borderId="139" xfId="0" applyBorder="1" applyAlignment="1">
      <alignment horizontal="center" vertical="center"/>
    </xf>
    <xf numFmtId="0" fontId="0" fillId="0" borderId="31" xfId="0" applyBorder="1" applyAlignment="1">
      <alignment horizontal="center" vertical="center"/>
    </xf>
    <xf numFmtId="0" fontId="0" fillId="0" borderId="140" xfId="0" applyBorder="1" applyAlignment="1">
      <alignment horizontal="center" vertical="center"/>
    </xf>
    <xf numFmtId="181" fontId="0" fillId="0" borderId="23" xfId="0" applyNumberFormat="1" applyBorder="1" applyAlignment="1">
      <alignment horizontal="center" vertical="center"/>
    </xf>
    <xf numFmtId="181" fontId="0" fillId="0" borderId="53" xfId="0" applyNumberFormat="1" applyBorder="1" applyAlignment="1">
      <alignment horizontal="center" vertical="center"/>
    </xf>
    <xf numFmtId="181" fontId="0" fillId="0" borderId="103" xfId="0" applyNumberFormat="1" applyBorder="1" applyAlignment="1">
      <alignment horizontal="center" vertical="center"/>
    </xf>
    <xf numFmtId="0" fontId="54" fillId="0" borderId="19" xfId="0" applyFont="1" applyBorder="1" applyAlignment="1">
      <alignment vertical="center"/>
    </xf>
    <xf numFmtId="0" fontId="54" fillId="0" borderId="24" xfId="0" applyFont="1" applyBorder="1" applyAlignment="1">
      <alignment vertical="center"/>
    </xf>
    <xf numFmtId="0" fontId="55" fillId="0" borderId="26" xfId="0" applyFont="1" applyBorder="1"/>
    <xf numFmtId="0" fontId="55" fillId="0" borderId="141" xfId="0" applyFont="1" applyBorder="1" applyAlignment="1">
      <alignment horizontal="left" vertical="center"/>
    </xf>
    <xf numFmtId="0" fontId="55" fillId="0" borderId="15" xfId="0" applyFont="1" applyBorder="1" applyAlignment="1">
      <alignment horizontal="left" vertical="center"/>
    </xf>
    <xf numFmtId="0" fontId="55" fillId="0" borderId="41" xfId="0" applyFont="1" applyBorder="1" applyAlignment="1">
      <alignment horizontal="left" vertical="center"/>
    </xf>
    <xf numFmtId="20" fontId="2" fillId="2" borderId="28" xfId="3" applyNumberFormat="1" applyFont="1" applyFill="1" applyBorder="1" applyAlignment="1">
      <alignment horizontal="center" vertical="center"/>
    </xf>
    <xf numFmtId="20" fontId="0" fillId="2" borderId="28" xfId="3" applyNumberFormat="1" applyFont="1" applyFill="1" applyBorder="1" applyAlignment="1">
      <alignment horizontal="center" vertical="center"/>
    </xf>
    <xf numFmtId="0" fontId="55" fillId="9" borderId="34" xfId="0" applyFont="1" applyFill="1" applyBorder="1" applyAlignment="1">
      <alignment horizontal="left" vertical="center"/>
    </xf>
    <xf numFmtId="0" fontId="55" fillId="9" borderId="14" xfId="0" applyFont="1" applyFill="1" applyBorder="1" applyAlignment="1">
      <alignment horizontal="left" vertical="center"/>
    </xf>
    <xf numFmtId="0" fontId="55" fillId="9" borderId="14" xfId="0" quotePrefix="1" applyFont="1" applyFill="1" applyBorder="1" applyAlignment="1">
      <alignment horizontal="left" vertical="center"/>
    </xf>
    <xf numFmtId="0" fontId="55" fillId="0" borderId="16" xfId="0" applyFont="1" applyBorder="1" applyAlignment="1">
      <alignment horizontal="left" vertical="center"/>
    </xf>
    <xf numFmtId="0" fontId="55" fillId="0" borderId="5" xfId="0" applyFont="1" applyBorder="1" applyAlignment="1">
      <alignment horizontal="left" vertical="center"/>
    </xf>
    <xf numFmtId="0" fontId="55" fillId="9" borderId="14" xfId="0" applyFont="1" applyFill="1" applyBorder="1" applyAlignment="1">
      <alignment vertical="center"/>
    </xf>
    <xf numFmtId="0" fontId="55" fillId="0" borderId="14" xfId="0" applyFont="1" applyBorder="1" applyAlignment="1">
      <alignment horizontal="left" vertical="center"/>
    </xf>
    <xf numFmtId="0" fontId="56" fillId="0" borderId="5" xfId="0" applyFont="1" applyBorder="1" applyAlignment="1">
      <alignment horizontal="left" vertical="center"/>
    </xf>
    <xf numFmtId="0" fontId="55" fillId="9" borderId="36" xfId="0" applyFont="1" applyFill="1" applyBorder="1" applyAlignment="1">
      <alignment vertical="center"/>
    </xf>
    <xf numFmtId="0" fontId="59" fillId="0" borderId="25" xfId="0" applyFont="1" applyBorder="1"/>
    <xf numFmtId="0" fontId="59" fillId="0" borderId="5" xfId="0" applyFont="1" applyBorder="1" applyAlignment="1">
      <alignment vertical="center"/>
    </xf>
    <xf numFmtId="0" fontId="2" fillId="0" borderId="0" xfId="0" applyFont="1" applyAlignment="1">
      <alignment horizontal="center"/>
    </xf>
    <xf numFmtId="0" fontId="59" fillId="0" borderId="10" xfId="0" applyFont="1" applyBorder="1" applyAlignment="1">
      <alignment horizontal="left" vertical="center"/>
    </xf>
    <xf numFmtId="0" fontId="55" fillId="9" borderId="9" xfId="0" applyFont="1" applyFill="1" applyBorder="1" applyAlignment="1">
      <alignment horizontal="right" vertical="center"/>
    </xf>
    <xf numFmtId="0" fontId="54" fillId="0" borderId="24" xfId="0" applyFont="1" applyBorder="1" applyAlignment="1">
      <alignment horizontal="right" vertical="center"/>
    </xf>
    <xf numFmtId="0" fontId="55" fillId="0" borderId="9" xfId="0" applyFont="1" applyBorder="1" applyAlignment="1">
      <alignment horizontal="right" vertical="center"/>
    </xf>
    <xf numFmtId="0" fontId="60" fillId="9" borderId="26" xfId="0" applyFont="1" applyFill="1" applyBorder="1" applyAlignment="1">
      <alignment vertical="center"/>
    </xf>
    <xf numFmtId="0" fontId="25" fillId="0" borderId="0" xfId="0" applyFont="1" applyAlignment="1">
      <alignment horizontal="left" vertical="center"/>
    </xf>
    <xf numFmtId="0" fontId="1" fillId="0" borderId="74" xfId="3" applyBorder="1" applyAlignment="1">
      <alignment horizontal="center" vertical="center"/>
    </xf>
    <xf numFmtId="0" fontId="1" fillId="0" borderId="92" xfId="3" applyBorder="1" applyAlignment="1">
      <alignment horizontal="center" vertical="center"/>
    </xf>
    <xf numFmtId="0" fontId="0" fillId="0" borderId="138" xfId="0" applyBorder="1" applyAlignment="1">
      <alignment horizontal="center" vertical="center"/>
    </xf>
    <xf numFmtId="0" fontId="1" fillId="0" borderId="91" xfId="3" applyBorder="1" applyAlignment="1">
      <alignment horizontal="center" vertical="center"/>
    </xf>
    <xf numFmtId="0" fontId="0" fillId="0" borderId="93" xfId="0" applyBorder="1" applyAlignment="1">
      <alignment horizontal="center" vertical="center"/>
    </xf>
    <xf numFmtId="179" fontId="0" fillId="0" borderId="0" xfId="0" applyNumberFormat="1" applyAlignment="1">
      <alignment horizontal="center"/>
    </xf>
    <xf numFmtId="0" fontId="5" fillId="0" borderId="94" xfId="0" applyFont="1" applyBorder="1" applyAlignment="1">
      <alignment horizontal="center" vertical="center"/>
    </xf>
    <xf numFmtId="0" fontId="5" fillId="0" borderId="23" xfId="0" applyFont="1" applyBorder="1" applyAlignment="1">
      <alignment horizontal="center" vertical="center"/>
    </xf>
    <xf numFmtId="0" fontId="5" fillId="0" borderId="95" xfId="0" applyFont="1" applyBorder="1" applyAlignment="1">
      <alignment horizontal="center" vertical="center"/>
    </xf>
    <xf numFmtId="0" fontId="7" fillId="0" borderId="87" xfId="0" applyFont="1" applyBorder="1" applyAlignment="1">
      <alignment horizontal="center" vertical="center"/>
    </xf>
    <xf numFmtId="0" fontId="7" fillId="0" borderId="96" xfId="0" applyFont="1" applyBorder="1" applyAlignment="1">
      <alignment horizontal="center" vertical="center"/>
    </xf>
    <xf numFmtId="179" fontId="2" fillId="0" borderId="0" xfId="0" applyNumberFormat="1" applyFont="1" applyAlignment="1">
      <alignment horizontal="left"/>
    </xf>
    <xf numFmtId="0" fontId="55" fillId="0" borderId="25" xfId="0" applyFont="1" applyBorder="1" applyAlignment="1">
      <alignment horizontal="left"/>
    </xf>
    <xf numFmtId="0" fontId="55" fillId="0" borderId="15" xfId="0" applyFont="1" applyBorder="1" applyAlignment="1">
      <alignment horizontal="left"/>
    </xf>
    <xf numFmtId="0" fontId="55" fillId="0" borderId="25" xfId="0" applyFont="1" applyBorder="1" applyAlignment="1">
      <alignment horizontal="left" vertical="center" wrapText="1"/>
    </xf>
    <xf numFmtId="0" fontId="55" fillId="0" borderId="15" xfId="0" applyFont="1" applyBorder="1" applyAlignment="1">
      <alignment horizontal="left" vertical="center" wrapText="1"/>
    </xf>
    <xf numFmtId="0" fontId="9" fillId="0" borderId="0" xfId="0" applyFont="1" applyAlignment="1">
      <alignment horizont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97" xfId="0" applyFont="1" applyBorder="1" applyAlignment="1">
      <alignment horizontal="center" vertical="center"/>
    </xf>
    <xf numFmtId="0" fontId="5" fillId="0" borderId="89" xfId="0" applyFont="1" applyBorder="1" applyAlignment="1">
      <alignment horizontal="center" vertical="center"/>
    </xf>
    <xf numFmtId="0" fontId="14" fillId="0" borderId="88" xfId="0" applyFont="1" applyBorder="1" applyAlignment="1">
      <alignment horizontal="center" vertical="center" wrapText="1"/>
    </xf>
    <xf numFmtId="0" fontId="55" fillId="0" borderId="26" xfId="0" applyFont="1" applyBorder="1" applyAlignment="1">
      <alignment horizontal="left" vertical="center"/>
    </xf>
    <xf numFmtId="0" fontId="55" fillId="0" borderId="41" xfId="0" applyFont="1" applyBorder="1" applyAlignment="1">
      <alignment horizontal="left" vertical="center"/>
    </xf>
    <xf numFmtId="0" fontId="55" fillId="0" borderId="25" xfId="0" applyFont="1" applyBorder="1"/>
    <xf numFmtId="0" fontId="0" fillId="0" borderId="15" xfId="0" applyBorder="1"/>
    <xf numFmtId="0" fontId="55" fillId="0" borderId="142" xfId="0" applyFont="1" applyBorder="1" applyAlignment="1">
      <alignment vertical="center"/>
    </xf>
    <xf numFmtId="0" fontId="0" fillId="0" borderId="143" xfId="0" applyBorder="1" applyAlignment="1">
      <alignment vertical="center"/>
    </xf>
    <xf numFmtId="0" fontId="55" fillId="0" borderId="25" xfId="0" applyFont="1" applyBorder="1" applyAlignment="1">
      <alignment vertical="center"/>
    </xf>
    <xf numFmtId="0" fontId="0" fillId="0" borderId="15" xfId="0" applyBorder="1" applyAlignment="1">
      <alignment vertical="center"/>
    </xf>
    <xf numFmtId="0" fontId="59" fillId="0" borderId="25" xfId="0" applyFont="1" applyBorder="1"/>
    <xf numFmtId="0" fontId="2" fillId="0" borderId="15" xfId="0" applyFont="1" applyBorder="1"/>
    <xf numFmtId="0" fontId="0" fillId="0" borderId="0" xfId="0" applyAlignment="1">
      <alignment horizontal="center"/>
    </xf>
    <xf numFmtId="0" fontId="6" fillId="0" borderId="98" xfId="0" applyFont="1" applyBorder="1" applyAlignment="1">
      <alignment horizontal="center" vertical="center" wrapText="1" shrinkToFit="1"/>
    </xf>
    <xf numFmtId="0" fontId="6" fillId="0" borderId="99" xfId="0" applyFont="1" applyBorder="1" applyAlignment="1">
      <alignment horizontal="center" vertical="center" wrapText="1" shrinkToFit="1"/>
    </xf>
    <xf numFmtId="179" fontId="2" fillId="0" borderId="0" xfId="0" applyNumberFormat="1" applyFont="1" applyAlignment="1">
      <alignment horizontal="center"/>
    </xf>
    <xf numFmtId="0" fontId="55" fillId="0" borderId="135" xfId="0" applyFont="1" applyBorder="1" applyAlignment="1">
      <alignment vertical="center"/>
    </xf>
    <xf numFmtId="0" fontId="0" fillId="0" borderId="35" xfId="0" applyBorder="1" applyAlignment="1">
      <alignment vertical="center"/>
    </xf>
    <xf numFmtId="0" fontId="0" fillId="0" borderId="0" xfId="0" applyAlignment="1">
      <alignment horizontal="left" vertical="center" wrapText="1"/>
    </xf>
    <xf numFmtId="0" fontId="16" fillId="0" borderId="0" xfId="0" applyFont="1" applyAlignment="1">
      <alignment horizontal="center"/>
    </xf>
    <xf numFmtId="0" fontId="0" fillId="0" borderId="60" xfId="0" applyBorder="1" applyAlignment="1">
      <alignment horizontal="center"/>
    </xf>
    <xf numFmtId="0" fontId="0" fillId="0" borderId="53" xfId="0" applyBorder="1" applyAlignment="1">
      <alignment horizontal="center"/>
    </xf>
    <xf numFmtId="0" fontId="0" fillId="0" borderId="100" xfId="0"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0" fillId="0" borderId="60" xfId="0" applyBorder="1" applyAlignment="1">
      <alignment horizontal="left"/>
    </xf>
    <xf numFmtId="0" fontId="0" fillId="0" borderId="53" xfId="0" applyBorder="1" applyAlignment="1">
      <alignment horizontal="left"/>
    </xf>
    <xf numFmtId="0" fontId="0" fillId="0" borderId="101" xfId="0" applyBorder="1" applyAlignment="1">
      <alignment horizontal="center"/>
    </xf>
    <xf numFmtId="0" fontId="0" fillId="0" borderId="102" xfId="0" applyBorder="1" applyAlignment="1">
      <alignment horizontal="center"/>
    </xf>
    <xf numFmtId="31" fontId="18" fillId="0" borderId="101" xfId="0" applyNumberFormat="1" applyFont="1" applyBorder="1" applyAlignment="1">
      <alignment horizontal="center" vertical="center"/>
    </xf>
    <xf numFmtId="31" fontId="18" fillId="0" borderId="102" xfId="0" applyNumberFormat="1" applyFont="1" applyBorder="1" applyAlignment="1">
      <alignment horizontal="center" vertical="center"/>
    </xf>
    <xf numFmtId="0" fontId="32" fillId="0" borderId="116" xfId="0" applyFont="1" applyBorder="1" applyAlignment="1">
      <alignment vertical="center"/>
    </xf>
    <xf numFmtId="0" fontId="32" fillId="0" borderId="0" xfId="0" applyFont="1" applyAlignment="1">
      <alignment vertical="center"/>
    </xf>
    <xf numFmtId="0" fontId="32" fillId="0" borderId="117" xfId="0" applyFont="1" applyBorder="1" applyAlignment="1">
      <alignment vertical="center"/>
    </xf>
    <xf numFmtId="0" fontId="32" fillId="0" borderId="60" xfId="0" applyFont="1" applyBorder="1" applyAlignment="1">
      <alignment vertical="center"/>
    </xf>
    <xf numFmtId="0" fontId="32" fillId="0" borderId="53" xfId="0" applyFont="1" applyBorder="1" applyAlignment="1">
      <alignment vertical="center"/>
    </xf>
    <xf numFmtId="0" fontId="32" fillId="0" borderId="54" xfId="0" applyFont="1" applyBorder="1" applyAlignment="1">
      <alignment vertical="center"/>
    </xf>
    <xf numFmtId="0" fontId="32" fillId="0" borderId="31" xfId="0" applyFont="1" applyBorder="1" applyAlignment="1">
      <alignment vertical="center"/>
    </xf>
    <xf numFmtId="0" fontId="32" fillId="0" borderId="55" xfId="0" applyFont="1" applyBorder="1" applyAlignment="1">
      <alignment vertical="center"/>
    </xf>
    <xf numFmtId="0" fontId="32" fillId="0" borderId="56" xfId="0" applyFont="1" applyBorder="1" applyAlignment="1">
      <alignment vertical="center"/>
    </xf>
    <xf numFmtId="0" fontId="32" fillId="0" borderId="134" xfId="0" applyFont="1" applyBorder="1" applyAlignment="1">
      <alignment vertical="center"/>
    </xf>
    <xf numFmtId="0" fontId="32" fillId="0" borderId="130" xfId="0" applyFont="1" applyBorder="1" applyAlignment="1">
      <alignment vertical="center"/>
    </xf>
    <xf numFmtId="0" fontId="45" fillId="0" borderId="31"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32" fillId="0" borderId="123" xfId="0" applyFont="1" applyBorder="1" applyAlignment="1">
      <alignment vertical="center"/>
    </xf>
    <xf numFmtId="0" fontId="32" fillId="0" borderId="124" xfId="0" applyFont="1" applyBorder="1" applyAlignment="1">
      <alignment vertical="center"/>
    </xf>
    <xf numFmtId="0" fontId="32" fillId="0" borderId="77" xfId="0" applyFont="1" applyBorder="1" applyAlignment="1">
      <alignment vertical="center"/>
    </xf>
    <xf numFmtId="0" fontId="32" fillId="0" borderId="50" xfId="0" applyFont="1" applyBorder="1" applyAlignment="1">
      <alignment vertical="center"/>
    </xf>
    <xf numFmtId="0" fontId="32" fillId="0" borderId="131" xfId="0" applyFont="1" applyBorder="1" applyAlignment="1">
      <alignment vertical="center"/>
    </xf>
    <xf numFmtId="0" fontId="32" fillId="0" borderId="78" xfId="0" applyFont="1" applyBorder="1" applyAlignment="1">
      <alignment vertical="center"/>
    </xf>
    <xf numFmtId="0" fontId="28" fillId="0" borderId="0" xfId="0" applyFont="1" applyAlignment="1">
      <alignment horizontal="center" vertical="center"/>
    </xf>
    <xf numFmtId="0" fontId="30" fillId="0" borderId="0" xfId="0" applyFont="1" applyAlignment="1">
      <alignment horizontal="center" vertical="center"/>
    </xf>
    <xf numFmtId="0" fontId="31" fillId="8" borderId="111" xfId="0" applyFont="1" applyFill="1" applyBorder="1" applyAlignment="1">
      <alignment vertical="center"/>
    </xf>
    <xf numFmtId="0" fontId="32" fillId="8" borderId="112" xfId="0" applyFont="1" applyFill="1" applyBorder="1" applyAlignment="1">
      <alignment vertical="center"/>
    </xf>
    <xf numFmtId="0" fontId="32" fillId="8" borderId="113" xfId="0" applyFont="1" applyFill="1" applyBorder="1" applyAlignment="1">
      <alignment vertical="center"/>
    </xf>
    <xf numFmtId="0" fontId="31" fillId="8" borderId="114" xfId="0" applyFont="1" applyFill="1" applyBorder="1" applyAlignment="1">
      <alignment vertical="center"/>
    </xf>
    <xf numFmtId="0" fontId="32" fillId="8" borderId="38" xfId="0" applyFont="1" applyFill="1" applyBorder="1" applyAlignment="1">
      <alignment vertical="center"/>
    </xf>
    <xf numFmtId="0" fontId="32" fillId="8" borderId="0" xfId="0" applyFont="1" applyFill="1" applyAlignment="1">
      <alignment vertical="center"/>
    </xf>
    <xf numFmtId="0" fontId="32" fillId="8" borderId="117" xfId="0" applyFont="1" applyFill="1" applyBorder="1" applyAlignment="1">
      <alignment vertical="center"/>
    </xf>
    <xf numFmtId="0" fontId="32" fillId="0" borderId="114" xfId="0" applyFont="1" applyBorder="1" applyAlignment="1">
      <alignment vertical="center"/>
    </xf>
    <xf numFmtId="0" fontId="0" fillId="0" borderId="119" xfId="0" applyBorder="1" applyAlignment="1">
      <alignment vertical="center"/>
    </xf>
    <xf numFmtId="0" fontId="31" fillId="0" borderId="31" xfId="0" applyFont="1" applyBorder="1" applyAlignment="1">
      <alignment vertical="center"/>
    </xf>
    <xf numFmtId="0" fontId="32" fillId="0" borderId="121" xfId="0" applyFont="1" applyBorder="1" applyAlignment="1">
      <alignment vertical="center"/>
    </xf>
    <xf numFmtId="0" fontId="32" fillId="0" borderId="122" xfId="0" applyFont="1" applyBorder="1" applyAlignment="1">
      <alignment vertical="center"/>
    </xf>
    <xf numFmtId="0" fontId="32" fillId="0" borderId="126" xfId="0" applyFont="1" applyBorder="1" applyAlignment="1">
      <alignment vertical="center"/>
    </xf>
    <xf numFmtId="0" fontId="32" fillId="0" borderId="127" xfId="0" applyFont="1" applyBorder="1" applyAlignment="1">
      <alignment vertical="center"/>
    </xf>
    <xf numFmtId="0" fontId="32" fillId="0" borderId="128" xfId="0" applyFont="1" applyBorder="1" applyAlignment="1">
      <alignment vertical="center"/>
    </xf>
    <xf numFmtId="0" fontId="32" fillId="0" borderId="129" xfId="0" applyFont="1" applyBorder="1" applyAlignment="1">
      <alignment vertical="center"/>
    </xf>
    <xf numFmtId="0" fontId="32" fillId="8" borderId="101" xfId="0" applyFont="1" applyFill="1" applyBorder="1" applyAlignment="1">
      <alignment horizontal="center" vertical="center"/>
    </xf>
    <xf numFmtId="0" fontId="32" fillId="8" borderId="110" xfId="0" applyFont="1" applyFill="1" applyBorder="1" applyAlignment="1">
      <alignment horizontal="center" vertical="center"/>
    </xf>
    <xf numFmtId="0" fontId="32" fillId="8" borderId="102" xfId="0" applyFont="1" applyFill="1" applyBorder="1" applyAlignment="1">
      <alignment horizontal="center" vertical="center"/>
    </xf>
    <xf numFmtId="0" fontId="32" fillId="0" borderId="52" xfId="0" applyFont="1" applyBorder="1" applyAlignment="1">
      <alignment vertical="center"/>
    </xf>
    <xf numFmtId="0" fontId="32" fillId="0" borderId="49" xfId="0" applyFont="1" applyBorder="1" applyAlignment="1">
      <alignment vertical="center"/>
    </xf>
    <xf numFmtId="0" fontId="32" fillId="0" borderId="125" xfId="0" applyFont="1" applyBorder="1" applyAlignment="1">
      <alignmen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8">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8607</xdr:rowOff>
    </xdr:from>
    <xdr:to>
      <xdr:col>2</xdr:col>
      <xdr:colOff>452437</xdr:colOff>
      <xdr:row>3</xdr:row>
      <xdr:rowOff>57150</xdr:rowOff>
    </xdr:to>
    <xdr:pic>
      <xdr:nvPicPr>
        <xdr:cNvPr id="2279" name="ピクチャ 3">
          <a:extLst>
            <a:ext uri="{FF2B5EF4-FFF2-40B4-BE49-F238E27FC236}">
              <a16:creationId xmlns:a16="http://schemas.microsoft.com/office/drawing/2014/main" id="{00000000-0008-0000-0100-0000E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187201"/>
          <a:ext cx="881062" cy="477168"/>
        </a:xfrm>
        <a:prstGeom prst="rect">
          <a:avLst/>
        </a:prstGeom>
        <a:solidFill>
          <a:srgbClr val="FFFFFF"/>
        </a:solidFill>
        <a:ln w="1">
          <a:noFill/>
          <a:miter lim="800000"/>
          <a:headEnd/>
          <a:tailEnd/>
        </a:ln>
      </xdr:spPr>
    </xdr:pic>
    <xdr:clientData/>
  </xdr:twoCellAnchor>
  <xdr:twoCellAnchor>
    <xdr:from>
      <xdr:col>3</xdr:col>
      <xdr:colOff>19050</xdr:colOff>
      <xdr:row>5</xdr:row>
      <xdr:rowOff>38100</xdr:rowOff>
    </xdr:from>
    <xdr:to>
      <xdr:col>6</xdr:col>
      <xdr:colOff>638175</xdr:colOff>
      <xdr:row>5</xdr:row>
      <xdr:rowOff>38100</xdr:rowOff>
    </xdr:to>
    <xdr:sp macro="" textlink="">
      <xdr:nvSpPr>
        <xdr:cNvPr id="2280" name="Line 2">
          <a:extLst>
            <a:ext uri="{FF2B5EF4-FFF2-40B4-BE49-F238E27FC236}">
              <a16:creationId xmlns:a16="http://schemas.microsoft.com/office/drawing/2014/main" id="{00000000-0008-0000-0100-0000E8080000}"/>
            </a:ext>
          </a:extLst>
        </xdr:cNvPr>
        <xdr:cNvSpPr>
          <a:spLocks noChangeShapeType="1"/>
        </xdr:cNvSpPr>
      </xdr:nvSpPr>
      <xdr:spPr bwMode="auto">
        <a:xfrm>
          <a:off x="1123950" y="971550"/>
          <a:ext cx="2533650" cy="0"/>
        </a:xfrm>
        <a:prstGeom prst="line">
          <a:avLst/>
        </a:prstGeom>
        <a:noFill/>
        <a:ln w="9525">
          <a:solidFill>
            <a:srgbClr val="000000"/>
          </a:solidFill>
          <a:round/>
          <a:headEnd/>
          <a:tailEnd/>
        </a:ln>
      </xdr:spPr>
    </xdr:sp>
    <xdr:clientData/>
  </xdr:twoCellAnchor>
  <xdr:twoCellAnchor>
    <xdr:from>
      <xdr:col>7</xdr:col>
      <xdr:colOff>28575</xdr:colOff>
      <xdr:row>5</xdr:row>
      <xdr:rowOff>38100</xdr:rowOff>
    </xdr:from>
    <xdr:to>
      <xdr:col>11</xdr:col>
      <xdr:colOff>457200</xdr:colOff>
      <xdr:row>5</xdr:row>
      <xdr:rowOff>38100</xdr:rowOff>
    </xdr:to>
    <xdr:sp macro="" textlink="">
      <xdr:nvSpPr>
        <xdr:cNvPr id="2281" name="Line 3">
          <a:extLst>
            <a:ext uri="{FF2B5EF4-FFF2-40B4-BE49-F238E27FC236}">
              <a16:creationId xmlns:a16="http://schemas.microsoft.com/office/drawing/2014/main" id="{00000000-0008-0000-0100-0000E9080000}"/>
            </a:ext>
          </a:extLst>
        </xdr:cNvPr>
        <xdr:cNvSpPr>
          <a:spLocks noChangeShapeType="1"/>
        </xdr:cNvSpPr>
      </xdr:nvSpPr>
      <xdr:spPr bwMode="auto">
        <a:xfrm>
          <a:off x="3810000" y="971550"/>
          <a:ext cx="3352800" cy="0"/>
        </a:xfrm>
        <a:prstGeom prst="line">
          <a:avLst/>
        </a:prstGeom>
        <a:noFill/>
        <a:ln w="9525">
          <a:solidFill>
            <a:srgbClr val="000000"/>
          </a:solidFill>
          <a:round/>
          <a:headEnd/>
          <a:tailEnd/>
        </a:ln>
      </xdr:spPr>
    </xdr:sp>
    <xdr:clientData/>
  </xdr:twoCellAnchor>
  <xdr:twoCellAnchor>
    <xdr:from>
      <xdr:col>3</xdr:col>
      <xdr:colOff>9525</xdr:colOff>
      <xdr:row>7</xdr:row>
      <xdr:rowOff>28575</xdr:rowOff>
    </xdr:from>
    <xdr:to>
      <xdr:col>6</xdr:col>
      <xdr:colOff>657225</xdr:colOff>
      <xdr:row>7</xdr:row>
      <xdr:rowOff>28575</xdr:rowOff>
    </xdr:to>
    <xdr:sp macro="" textlink="">
      <xdr:nvSpPr>
        <xdr:cNvPr id="2282" name="Line 4">
          <a:extLst>
            <a:ext uri="{FF2B5EF4-FFF2-40B4-BE49-F238E27FC236}">
              <a16:creationId xmlns:a16="http://schemas.microsoft.com/office/drawing/2014/main" id="{00000000-0008-0000-0100-0000EA080000}"/>
            </a:ext>
          </a:extLst>
        </xdr:cNvPr>
        <xdr:cNvSpPr>
          <a:spLocks noChangeShapeType="1"/>
        </xdr:cNvSpPr>
      </xdr:nvSpPr>
      <xdr:spPr bwMode="auto">
        <a:xfrm>
          <a:off x="1114425" y="1247775"/>
          <a:ext cx="2562225" cy="0"/>
        </a:xfrm>
        <a:prstGeom prst="line">
          <a:avLst/>
        </a:prstGeom>
        <a:noFill/>
        <a:ln w="9525">
          <a:solidFill>
            <a:srgbClr val="000000"/>
          </a:solidFill>
          <a:round/>
          <a:headEnd/>
          <a:tailEnd/>
        </a:ln>
      </xdr:spPr>
    </xdr:sp>
    <xdr:clientData/>
  </xdr:twoCellAnchor>
  <xdr:twoCellAnchor>
    <xdr:from>
      <xdr:col>7</xdr:col>
      <xdr:colOff>28575</xdr:colOff>
      <xdr:row>7</xdr:row>
      <xdr:rowOff>28575</xdr:rowOff>
    </xdr:from>
    <xdr:to>
      <xdr:col>9</xdr:col>
      <xdr:colOff>104775</xdr:colOff>
      <xdr:row>7</xdr:row>
      <xdr:rowOff>28575</xdr:rowOff>
    </xdr:to>
    <xdr:sp macro="" textlink="">
      <xdr:nvSpPr>
        <xdr:cNvPr id="2283" name="Line 5">
          <a:extLst>
            <a:ext uri="{FF2B5EF4-FFF2-40B4-BE49-F238E27FC236}">
              <a16:creationId xmlns:a16="http://schemas.microsoft.com/office/drawing/2014/main" id="{00000000-0008-0000-0100-0000EB080000}"/>
            </a:ext>
          </a:extLst>
        </xdr:cNvPr>
        <xdr:cNvSpPr>
          <a:spLocks noChangeShapeType="1"/>
        </xdr:cNvSpPr>
      </xdr:nvSpPr>
      <xdr:spPr bwMode="auto">
        <a:xfrm>
          <a:off x="3810000" y="1247775"/>
          <a:ext cx="153352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19050</xdr:rowOff>
    </xdr:from>
    <xdr:to>
      <xdr:col>2</xdr:col>
      <xdr:colOff>495300</xdr:colOff>
      <xdr:row>3</xdr:row>
      <xdr:rowOff>104775</xdr:rowOff>
    </xdr:to>
    <xdr:pic>
      <xdr:nvPicPr>
        <xdr:cNvPr id="3257" name="ピクチャ 3">
          <a:extLst>
            <a:ext uri="{FF2B5EF4-FFF2-40B4-BE49-F238E27FC236}">
              <a16:creationId xmlns:a16="http://schemas.microsoft.com/office/drawing/2014/main" id="{00000000-0008-0000-0200-0000B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00025"/>
          <a:ext cx="933450" cy="504825"/>
        </a:xfrm>
        <a:prstGeom prst="rect">
          <a:avLst/>
        </a:prstGeom>
        <a:solidFill>
          <a:srgbClr val="FFFFFF"/>
        </a:solidFill>
        <a:ln w="1">
          <a:noFill/>
          <a:miter lim="800000"/>
          <a:headEnd/>
          <a:tailEnd/>
        </a:ln>
      </xdr:spPr>
    </xdr:pic>
    <xdr:clientData/>
  </xdr:twoCellAnchor>
  <xdr:twoCellAnchor>
    <xdr:from>
      <xdr:col>3</xdr:col>
      <xdr:colOff>19050</xdr:colOff>
      <xdr:row>5</xdr:row>
      <xdr:rowOff>38100</xdr:rowOff>
    </xdr:from>
    <xdr:to>
      <xdr:col>6</xdr:col>
      <xdr:colOff>638175</xdr:colOff>
      <xdr:row>5</xdr:row>
      <xdr:rowOff>38100</xdr:rowOff>
    </xdr:to>
    <xdr:sp macro="" textlink="">
      <xdr:nvSpPr>
        <xdr:cNvPr id="3258" name="Line 2">
          <a:extLst>
            <a:ext uri="{FF2B5EF4-FFF2-40B4-BE49-F238E27FC236}">
              <a16:creationId xmlns:a16="http://schemas.microsoft.com/office/drawing/2014/main" id="{00000000-0008-0000-0200-0000BA0C0000}"/>
            </a:ext>
          </a:extLst>
        </xdr:cNvPr>
        <xdr:cNvSpPr>
          <a:spLocks noChangeShapeType="1"/>
        </xdr:cNvSpPr>
      </xdr:nvSpPr>
      <xdr:spPr bwMode="auto">
        <a:xfrm>
          <a:off x="1123950" y="971550"/>
          <a:ext cx="2847975" cy="0"/>
        </a:xfrm>
        <a:prstGeom prst="line">
          <a:avLst/>
        </a:prstGeom>
        <a:noFill/>
        <a:ln w="9525">
          <a:solidFill>
            <a:srgbClr val="000000"/>
          </a:solidFill>
          <a:round/>
          <a:headEnd/>
          <a:tailEnd/>
        </a:ln>
      </xdr:spPr>
    </xdr:sp>
    <xdr:clientData/>
  </xdr:twoCellAnchor>
  <xdr:twoCellAnchor>
    <xdr:from>
      <xdr:col>7</xdr:col>
      <xdr:colOff>28575</xdr:colOff>
      <xdr:row>5</xdr:row>
      <xdr:rowOff>38100</xdr:rowOff>
    </xdr:from>
    <xdr:to>
      <xdr:col>10</xdr:col>
      <xdr:colOff>95250</xdr:colOff>
      <xdr:row>5</xdr:row>
      <xdr:rowOff>38100</xdr:rowOff>
    </xdr:to>
    <xdr:sp macro="" textlink="">
      <xdr:nvSpPr>
        <xdr:cNvPr id="3259" name="Line 3">
          <a:extLst>
            <a:ext uri="{FF2B5EF4-FFF2-40B4-BE49-F238E27FC236}">
              <a16:creationId xmlns:a16="http://schemas.microsoft.com/office/drawing/2014/main" id="{00000000-0008-0000-0200-0000BB0C0000}"/>
            </a:ext>
          </a:extLst>
        </xdr:cNvPr>
        <xdr:cNvSpPr>
          <a:spLocks noChangeShapeType="1"/>
        </xdr:cNvSpPr>
      </xdr:nvSpPr>
      <xdr:spPr bwMode="auto">
        <a:xfrm>
          <a:off x="4124325" y="971550"/>
          <a:ext cx="2324100" cy="0"/>
        </a:xfrm>
        <a:prstGeom prst="line">
          <a:avLst/>
        </a:prstGeom>
        <a:noFill/>
        <a:ln w="9525">
          <a:solidFill>
            <a:srgbClr val="000000"/>
          </a:solidFill>
          <a:round/>
          <a:headEnd/>
          <a:tailEnd/>
        </a:ln>
      </xdr:spPr>
    </xdr:sp>
    <xdr:clientData/>
  </xdr:twoCellAnchor>
  <xdr:twoCellAnchor>
    <xdr:from>
      <xdr:col>3</xdr:col>
      <xdr:colOff>9525</xdr:colOff>
      <xdr:row>7</xdr:row>
      <xdr:rowOff>28575</xdr:rowOff>
    </xdr:from>
    <xdr:to>
      <xdr:col>6</xdr:col>
      <xdr:colOff>657225</xdr:colOff>
      <xdr:row>7</xdr:row>
      <xdr:rowOff>28575</xdr:rowOff>
    </xdr:to>
    <xdr:sp macro="" textlink="">
      <xdr:nvSpPr>
        <xdr:cNvPr id="3260" name="Line 4">
          <a:extLst>
            <a:ext uri="{FF2B5EF4-FFF2-40B4-BE49-F238E27FC236}">
              <a16:creationId xmlns:a16="http://schemas.microsoft.com/office/drawing/2014/main" id="{00000000-0008-0000-0200-0000BC0C0000}"/>
            </a:ext>
          </a:extLst>
        </xdr:cNvPr>
        <xdr:cNvSpPr>
          <a:spLocks noChangeShapeType="1"/>
        </xdr:cNvSpPr>
      </xdr:nvSpPr>
      <xdr:spPr bwMode="auto">
        <a:xfrm>
          <a:off x="1114425" y="1247775"/>
          <a:ext cx="28765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3</xdr:col>
      <xdr:colOff>228600</xdr:colOff>
      <xdr:row>3</xdr:row>
      <xdr:rowOff>123825</xdr:rowOff>
    </xdr:to>
    <xdr:pic>
      <xdr:nvPicPr>
        <xdr:cNvPr id="1209" name="ピクチャ 3">
          <a:extLst>
            <a:ext uri="{FF2B5EF4-FFF2-40B4-BE49-F238E27FC236}">
              <a16:creationId xmlns:a16="http://schemas.microsoft.com/office/drawing/2014/main" id="{00000000-0008-0000-0300-0000B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twoCellAnchor>
    <xdr:from>
      <xdr:col>3</xdr:col>
      <xdr:colOff>38100</xdr:colOff>
      <xdr:row>5</xdr:row>
      <xdr:rowOff>28575</xdr:rowOff>
    </xdr:from>
    <xdr:to>
      <xdr:col>5</xdr:col>
      <xdr:colOff>828675</xdr:colOff>
      <xdr:row>5</xdr:row>
      <xdr:rowOff>28575</xdr:rowOff>
    </xdr:to>
    <xdr:sp macro="" textlink="">
      <xdr:nvSpPr>
        <xdr:cNvPr id="1210" name="Line 2">
          <a:extLst>
            <a:ext uri="{FF2B5EF4-FFF2-40B4-BE49-F238E27FC236}">
              <a16:creationId xmlns:a16="http://schemas.microsoft.com/office/drawing/2014/main" id="{00000000-0008-0000-0300-0000BA040000}"/>
            </a:ext>
          </a:extLst>
        </xdr:cNvPr>
        <xdr:cNvSpPr>
          <a:spLocks noChangeShapeType="1"/>
        </xdr:cNvSpPr>
      </xdr:nvSpPr>
      <xdr:spPr bwMode="auto">
        <a:xfrm>
          <a:off x="1057275" y="942975"/>
          <a:ext cx="2667000" cy="0"/>
        </a:xfrm>
        <a:prstGeom prst="line">
          <a:avLst/>
        </a:prstGeom>
        <a:noFill/>
        <a:ln w="3175">
          <a:solidFill>
            <a:srgbClr val="000000"/>
          </a:solidFill>
          <a:round/>
          <a:headEnd/>
          <a:tailEnd/>
        </a:ln>
      </xdr:spPr>
    </xdr:sp>
    <xdr:clientData/>
  </xdr:twoCellAnchor>
  <xdr:twoCellAnchor>
    <xdr:from>
      <xdr:col>3</xdr:col>
      <xdr:colOff>28575</xdr:colOff>
      <xdr:row>7</xdr:row>
      <xdr:rowOff>28575</xdr:rowOff>
    </xdr:from>
    <xdr:to>
      <xdr:col>6</xdr:col>
      <xdr:colOff>9525</xdr:colOff>
      <xdr:row>7</xdr:row>
      <xdr:rowOff>28575</xdr:rowOff>
    </xdr:to>
    <xdr:sp macro="" textlink="">
      <xdr:nvSpPr>
        <xdr:cNvPr id="1211" name="Line 3">
          <a:extLst>
            <a:ext uri="{FF2B5EF4-FFF2-40B4-BE49-F238E27FC236}">
              <a16:creationId xmlns:a16="http://schemas.microsoft.com/office/drawing/2014/main" id="{00000000-0008-0000-0300-0000BB040000}"/>
            </a:ext>
          </a:extLst>
        </xdr:cNvPr>
        <xdr:cNvSpPr>
          <a:spLocks noChangeShapeType="1"/>
        </xdr:cNvSpPr>
      </xdr:nvSpPr>
      <xdr:spPr bwMode="auto">
        <a:xfrm>
          <a:off x="1047750" y="1181100"/>
          <a:ext cx="2743200" cy="0"/>
        </a:xfrm>
        <a:prstGeom prst="line">
          <a:avLst/>
        </a:prstGeom>
        <a:noFill/>
        <a:ln w="9525">
          <a:solidFill>
            <a:srgbClr val="000000"/>
          </a:solidFill>
          <a:round/>
          <a:headEnd/>
          <a:tailEnd/>
        </a:ln>
      </xdr:spPr>
    </xdr:sp>
    <xdr:clientData/>
  </xdr:twoCellAnchor>
  <xdr:twoCellAnchor>
    <xdr:from>
      <xdr:col>6</xdr:col>
      <xdr:colOff>47625</xdr:colOff>
      <xdr:row>5</xdr:row>
      <xdr:rowOff>19050</xdr:rowOff>
    </xdr:from>
    <xdr:to>
      <xdr:col>10</xdr:col>
      <xdr:colOff>47625</xdr:colOff>
      <xdr:row>5</xdr:row>
      <xdr:rowOff>19050</xdr:rowOff>
    </xdr:to>
    <xdr:sp macro="" textlink="">
      <xdr:nvSpPr>
        <xdr:cNvPr id="1212" name="Line 4">
          <a:extLst>
            <a:ext uri="{FF2B5EF4-FFF2-40B4-BE49-F238E27FC236}">
              <a16:creationId xmlns:a16="http://schemas.microsoft.com/office/drawing/2014/main" id="{00000000-0008-0000-0300-0000BC040000}"/>
            </a:ext>
          </a:extLst>
        </xdr:cNvPr>
        <xdr:cNvSpPr>
          <a:spLocks noChangeShapeType="1"/>
        </xdr:cNvSpPr>
      </xdr:nvSpPr>
      <xdr:spPr bwMode="auto">
        <a:xfrm>
          <a:off x="3829050" y="933450"/>
          <a:ext cx="31908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228600</xdr:colOff>
      <xdr:row>0</xdr:row>
      <xdr:rowOff>0</xdr:rowOff>
    </xdr:to>
    <xdr:pic>
      <xdr:nvPicPr>
        <xdr:cNvPr id="6" name="ピクチャ 3">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38"/>
  <sheetViews>
    <sheetView tabSelected="1" workbookViewId="0">
      <selection activeCell="L33" sqref="L33"/>
    </sheetView>
  </sheetViews>
  <sheetFormatPr defaultRowHeight="13.5" x14ac:dyDescent="0.15"/>
  <cols>
    <col min="1" max="1" width="5.5" customWidth="1"/>
    <col min="3" max="3" width="10.5" customWidth="1"/>
    <col min="4" max="4" width="13.125" hidden="1" customWidth="1"/>
    <col min="5" max="5" width="5.375" customWidth="1"/>
    <col min="6" max="6" width="21.375" customWidth="1"/>
    <col min="7" max="7" width="18.625" customWidth="1"/>
    <col min="8" max="8" width="29.5" customWidth="1"/>
    <col min="9" max="10" width="9.75" customWidth="1"/>
    <col min="11" max="11" width="12.75" customWidth="1"/>
    <col min="12" max="12" width="50.625" style="215" customWidth="1"/>
    <col min="13" max="13" width="13.375" customWidth="1"/>
    <col min="14" max="14" width="14.375" customWidth="1"/>
  </cols>
  <sheetData>
    <row r="1" spans="1:12" ht="18" thickBot="1" x14ac:dyDescent="0.2">
      <c r="K1" s="11"/>
      <c r="L1"/>
    </row>
    <row r="2" spans="1:12" ht="29.25" customHeight="1" thickTop="1" thickBot="1" x14ac:dyDescent="0.2">
      <c r="B2" s="204" t="s">
        <v>127</v>
      </c>
      <c r="C2" s="205" t="s">
        <v>128</v>
      </c>
      <c r="D2" s="206"/>
      <c r="E2" s="206"/>
      <c r="F2" s="205" t="s">
        <v>129</v>
      </c>
      <c r="G2" s="207" t="s">
        <v>130</v>
      </c>
      <c r="I2" t="s">
        <v>126</v>
      </c>
      <c r="J2" t="s">
        <v>132</v>
      </c>
      <c r="K2" s="11"/>
      <c r="L2"/>
    </row>
    <row r="3" spans="1:12" ht="21" customHeight="1" thickTop="1" x14ac:dyDescent="0.15">
      <c r="B3" t="s">
        <v>131</v>
      </c>
      <c r="K3" s="230"/>
      <c r="L3"/>
    </row>
    <row r="4" spans="1:12" x14ac:dyDescent="0.15">
      <c r="K4" s="169"/>
      <c r="L4"/>
    </row>
    <row r="5" spans="1:12" ht="18.75" customHeight="1" x14ac:dyDescent="0.15">
      <c r="B5" s="163" t="s">
        <v>121</v>
      </c>
      <c r="K5" s="169"/>
      <c r="L5"/>
    </row>
    <row r="6" spans="1:12" ht="18.75" customHeight="1" x14ac:dyDescent="0.15">
      <c r="B6" s="183" t="s">
        <v>125</v>
      </c>
      <c r="K6" s="169"/>
      <c r="L6"/>
    </row>
    <row r="7" spans="1:12" ht="23.25" customHeight="1" x14ac:dyDescent="0.15">
      <c r="A7" s="184" t="s">
        <v>58</v>
      </c>
      <c r="B7" s="397" t="s">
        <v>123</v>
      </c>
      <c r="C7" s="397"/>
      <c r="D7" s="397"/>
      <c r="E7" s="397"/>
      <c r="F7" s="397"/>
      <c r="K7" s="231"/>
      <c r="L7"/>
    </row>
    <row r="8" spans="1:12" ht="18" customHeight="1" x14ac:dyDescent="0.15">
      <c r="A8" s="183"/>
      <c r="B8" t="s">
        <v>106</v>
      </c>
      <c r="K8" s="231"/>
      <c r="L8"/>
    </row>
    <row r="9" spans="1:12" ht="18" customHeight="1" thickBot="1" x14ac:dyDescent="0.2">
      <c r="A9" s="183"/>
      <c r="B9" s="128" t="s">
        <v>97</v>
      </c>
      <c r="K9" s="169"/>
      <c r="L9"/>
    </row>
    <row r="10" spans="1:12" ht="24.95" customHeight="1" thickBot="1" x14ac:dyDescent="0.2">
      <c r="A10" s="183"/>
      <c r="B10" s="159" t="s">
        <v>96</v>
      </c>
      <c r="C10" s="398" t="s">
        <v>85</v>
      </c>
      <c r="D10" s="399"/>
      <c r="E10" s="400"/>
      <c r="F10" s="164" t="s">
        <v>86</v>
      </c>
      <c r="G10" s="164" t="s">
        <v>87</v>
      </c>
      <c r="H10" s="164" t="s">
        <v>88</v>
      </c>
      <c r="I10" s="164" t="s">
        <v>99</v>
      </c>
      <c r="J10" s="249" t="s">
        <v>100</v>
      </c>
      <c r="K10" s="169"/>
      <c r="L10"/>
    </row>
    <row r="11" spans="1:12" ht="24.95" customHeight="1" thickTop="1" thickBot="1" x14ac:dyDescent="0.3">
      <c r="A11" s="183"/>
      <c r="B11" s="208">
        <v>5</v>
      </c>
      <c r="C11" s="170">
        <f>LOOKUP(B11,B23:B32,C23:C32)</f>
        <v>45445</v>
      </c>
      <c r="D11" s="171" t="str">
        <f>LOOKUP(B11,B23:B32,G23:G32)</f>
        <v>（ファーストスピリッツ）</v>
      </c>
      <c r="E11" s="359" t="str">
        <f ca="1">LOOKUP(B11,B23:B222,E23:E32)</f>
        <v>（日）</v>
      </c>
      <c r="F11" s="165" t="str">
        <f>LOOKUP(B11,B23:B32,F23:F32)</f>
        <v>初鰹レガッタ</v>
      </c>
      <c r="G11" s="165" t="str">
        <f>LOOKUP(C11,C23:C32,G23:G32)</f>
        <v>（ファーストスピリッツ）</v>
      </c>
      <c r="H11" s="165" t="str">
        <f>LOOKUP(B11,B23:B32,H23:H32)</f>
        <v>G1、ショートコース、２本</v>
      </c>
      <c r="I11" s="180">
        <f>LOOKUP(B11,B23:B32,I23:I32)</f>
        <v>0.35416666666666669</v>
      </c>
      <c r="J11" s="180">
        <f>LOOKUP(B11,B23:B32,J23:J32)</f>
        <v>0.41666666666666669</v>
      </c>
      <c r="K11" s="231"/>
      <c r="L11"/>
    </row>
    <row r="12" spans="1:12" x14ac:dyDescent="0.15">
      <c r="A12" s="183"/>
      <c r="K12" s="169"/>
      <c r="L12"/>
    </row>
    <row r="13" spans="1:12" ht="22.5" customHeight="1" x14ac:dyDescent="0.15">
      <c r="A13" s="185" t="s">
        <v>60</v>
      </c>
      <c r="B13" s="166" t="s">
        <v>124</v>
      </c>
      <c r="K13" s="169"/>
      <c r="L13"/>
    </row>
    <row r="14" spans="1:12" ht="20.100000000000001" customHeight="1" x14ac:dyDescent="0.15">
      <c r="A14" s="185" t="s">
        <v>61</v>
      </c>
      <c r="B14" s="166" t="s">
        <v>103</v>
      </c>
      <c r="K14" s="232"/>
      <c r="L14"/>
    </row>
    <row r="15" spans="1:12" ht="20.100000000000001" customHeight="1" x14ac:dyDescent="0.15">
      <c r="A15" s="185" t="s">
        <v>62</v>
      </c>
      <c r="B15" s="166" t="s">
        <v>104</v>
      </c>
      <c r="K15" s="215"/>
      <c r="L15"/>
    </row>
    <row r="16" spans="1:12" ht="20.100000000000001" customHeight="1" x14ac:dyDescent="0.15">
      <c r="A16" s="185" t="s">
        <v>63</v>
      </c>
      <c r="B16" s="166" t="s">
        <v>105</v>
      </c>
      <c r="K16" s="233"/>
      <c r="L16"/>
    </row>
    <row r="17" spans="1:13" ht="20.100000000000001" customHeight="1" x14ac:dyDescent="0.15">
      <c r="A17" s="185" t="s">
        <v>64</v>
      </c>
      <c r="B17" s="166" t="s">
        <v>230</v>
      </c>
      <c r="K17" s="11"/>
      <c r="L17"/>
    </row>
    <row r="18" spans="1:13" ht="20.100000000000001" customHeight="1" x14ac:dyDescent="0.15">
      <c r="K18" s="234"/>
      <c r="L18"/>
    </row>
    <row r="19" spans="1:13" ht="24.95" customHeight="1" x14ac:dyDescent="0.15">
      <c r="K19" s="11"/>
      <c r="L19"/>
    </row>
    <row r="20" spans="1:13" ht="24.95" customHeight="1" x14ac:dyDescent="0.15">
      <c r="B20" s="137" t="s">
        <v>299</v>
      </c>
      <c r="C20" s="203" t="s">
        <v>315</v>
      </c>
      <c r="D20" s="203"/>
      <c r="E20" s="203"/>
      <c r="F20" s="203" t="s">
        <v>122</v>
      </c>
      <c r="G20" s="133"/>
      <c r="H20" s="133"/>
      <c r="I20" s="133"/>
      <c r="J20" s="133"/>
      <c r="K20" s="11"/>
      <c r="L20" s="133"/>
    </row>
    <row r="21" spans="1:13" ht="18" customHeight="1" thickBot="1" x14ac:dyDescent="0.2">
      <c r="B21" s="315" t="s">
        <v>231</v>
      </c>
      <c r="C21" s="133"/>
      <c r="D21" s="133"/>
      <c r="E21" s="133"/>
      <c r="F21" s="133"/>
      <c r="G21" s="133"/>
      <c r="H21" s="133"/>
      <c r="I21" s="133"/>
      <c r="J21" s="133"/>
      <c r="K21" s="11"/>
      <c r="L21" s="139" t="s">
        <v>318</v>
      </c>
    </row>
    <row r="22" spans="1:13" ht="24.95" customHeight="1" thickBot="1" x14ac:dyDescent="0.2">
      <c r="B22" s="156" t="s">
        <v>95</v>
      </c>
      <c r="C22" s="401" t="s">
        <v>85</v>
      </c>
      <c r="D22" s="399"/>
      <c r="E22" s="402"/>
      <c r="F22" s="157" t="s">
        <v>86</v>
      </c>
      <c r="G22" s="157" t="s">
        <v>87</v>
      </c>
      <c r="H22" s="157" t="s">
        <v>88</v>
      </c>
      <c r="I22" s="157" t="s">
        <v>99</v>
      </c>
      <c r="J22" s="158" t="s">
        <v>100</v>
      </c>
      <c r="K22" s="237" t="s">
        <v>140</v>
      </c>
      <c r="L22" s="211" t="s">
        <v>89</v>
      </c>
      <c r="M22" s="226" t="s">
        <v>139</v>
      </c>
    </row>
    <row r="23" spans="1:13" ht="24.95" customHeight="1" thickTop="1" x14ac:dyDescent="0.15">
      <c r="B23" s="160">
        <v>1</v>
      </c>
      <c r="C23" s="155">
        <v>45305</v>
      </c>
      <c r="D23" s="366">
        <f>WEEKDAY(C23,1)</f>
        <v>1</v>
      </c>
      <c r="E23" s="369" t="str">
        <f>IF(D23=1,"（日）",(IF(D23=2,"（月）",(IF(D23=3,"（火）",(IF(D23=4,"（水）",(IF(D23=5,"（木）",(IF(D23=6,"（金）",(IF(D23=7,"（土）")))))))))))))</f>
        <v>（日）</v>
      </c>
      <c r="F23" s="361" t="s">
        <v>152</v>
      </c>
      <c r="G23" s="245" t="s">
        <v>303</v>
      </c>
      <c r="H23" s="152" t="s">
        <v>150</v>
      </c>
      <c r="I23" s="176">
        <v>0.375</v>
      </c>
      <c r="J23" s="177">
        <v>0.4375</v>
      </c>
      <c r="K23" s="235" t="s">
        <v>141</v>
      </c>
      <c r="L23" s="216"/>
      <c r="M23" s="225"/>
    </row>
    <row r="24" spans="1:13" ht="24.95" customHeight="1" x14ac:dyDescent="0.15">
      <c r="B24" s="161">
        <f>B23+1</f>
        <v>2</v>
      </c>
      <c r="C24" s="150">
        <v>45354</v>
      </c>
      <c r="D24" s="367">
        <f t="shared" ref="D24:D32" si="0">WEEKDAY(C24,1)</f>
        <v>1</v>
      </c>
      <c r="E24" s="370" t="str">
        <f t="shared" ref="E24:E32" si="1">IF(D24=1,"（日）",(IF(D24=2,"（月）",(IF(D24=3,"（火）",(IF(D24=4,"（水）",(IF(D24=5,"（木）",(IF(D24=6,"（金）",(IF(D24=7,"（土）")))))))))))))</f>
        <v>（日）</v>
      </c>
      <c r="F24" s="362" t="s">
        <v>146</v>
      </c>
      <c r="G24" s="200" t="s">
        <v>304</v>
      </c>
      <c r="H24" s="151" t="s">
        <v>161</v>
      </c>
      <c r="I24" s="174">
        <v>0.375</v>
      </c>
      <c r="J24" s="175">
        <v>0.4375</v>
      </c>
      <c r="K24" s="227" t="s">
        <v>141</v>
      </c>
      <c r="L24" s="217"/>
      <c r="M24" s="222"/>
    </row>
    <row r="25" spans="1:13" ht="24.95" customHeight="1" x14ac:dyDescent="0.15">
      <c r="B25" s="161">
        <f t="shared" ref="B25:B32" si="2">B24+1</f>
        <v>3</v>
      </c>
      <c r="C25" s="150">
        <v>45396</v>
      </c>
      <c r="D25" s="367">
        <f t="shared" si="0"/>
        <v>1</v>
      </c>
      <c r="E25" s="370" t="str">
        <f t="shared" si="1"/>
        <v>（日）</v>
      </c>
      <c r="F25" s="362" t="s">
        <v>153</v>
      </c>
      <c r="G25" s="200" t="s">
        <v>305</v>
      </c>
      <c r="H25" s="151" t="s">
        <v>151</v>
      </c>
      <c r="I25" s="174">
        <v>0.375</v>
      </c>
      <c r="J25" s="175">
        <v>0.4375</v>
      </c>
      <c r="K25" s="227" t="s">
        <v>141</v>
      </c>
      <c r="L25" s="217"/>
      <c r="M25" s="222"/>
    </row>
    <row r="26" spans="1:13" ht="24.95" customHeight="1" x14ac:dyDescent="0.15">
      <c r="B26" s="161">
        <f t="shared" si="2"/>
        <v>4</v>
      </c>
      <c r="C26" s="150">
        <v>45424</v>
      </c>
      <c r="D26" s="367">
        <f t="shared" si="0"/>
        <v>1</v>
      </c>
      <c r="E26" s="370" t="str">
        <f t="shared" si="1"/>
        <v>（日）</v>
      </c>
      <c r="F26" s="363" t="s">
        <v>154</v>
      </c>
      <c r="G26" s="201" t="s">
        <v>306</v>
      </c>
      <c r="H26" s="152" t="s">
        <v>94</v>
      </c>
      <c r="I26" s="176">
        <v>0.35416666666666669</v>
      </c>
      <c r="J26" s="177">
        <v>0.41666666666666669</v>
      </c>
      <c r="K26" s="242" t="s">
        <v>142</v>
      </c>
      <c r="L26" s="218"/>
      <c r="M26" s="223"/>
    </row>
    <row r="27" spans="1:13" ht="24.95" customHeight="1" x14ac:dyDescent="0.15">
      <c r="B27" s="161">
        <f t="shared" si="2"/>
        <v>5</v>
      </c>
      <c r="C27" s="150">
        <v>45445</v>
      </c>
      <c r="D27" s="367">
        <f t="shared" si="0"/>
        <v>1</v>
      </c>
      <c r="E27" s="370" t="str">
        <f t="shared" si="1"/>
        <v>（日）</v>
      </c>
      <c r="F27" s="363" t="s">
        <v>155</v>
      </c>
      <c r="G27" s="201" t="s">
        <v>307</v>
      </c>
      <c r="H27" s="250" t="s">
        <v>296</v>
      </c>
      <c r="I27" s="176">
        <v>0.35416666666666669</v>
      </c>
      <c r="J27" s="177">
        <v>0.41666666666666669</v>
      </c>
      <c r="K27" s="242" t="s">
        <v>142</v>
      </c>
      <c r="L27" s="219"/>
      <c r="M27" s="222"/>
    </row>
    <row r="28" spans="1:13" ht="24.95" customHeight="1" x14ac:dyDescent="0.15">
      <c r="B28" s="161">
        <f t="shared" si="2"/>
        <v>6</v>
      </c>
      <c r="C28" s="150">
        <v>45480</v>
      </c>
      <c r="D28" s="367">
        <f t="shared" si="0"/>
        <v>1</v>
      </c>
      <c r="E28" s="370" t="str">
        <f t="shared" si="1"/>
        <v>（日）</v>
      </c>
      <c r="F28" s="362" t="s">
        <v>156</v>
      </c>
      <c r="G28" s="200" t="s">
        <v>308</v>
      </c>
      <c r="H28" s="151" t="s">
        <v>151</v>
      </c>
      <c r="I28" s="178">
        <v>0.375</v>
      </c>
      <c r="J28" s="179">
        <v>0.4375</v>
      </c>
      <c r="K28" s="227" t="s">
        <v>141</v>
      </c>
      <c r="L28" s="217"/>
      <c r="M28" s="222"/>
    </row>
    <row r="29" spans="1:13" ht="24.95" customHeight="1" x14ac:dyDescent="0.15">
      <c r="B29" s="161">
        <f t="shared" si="2"/>
        <v>7</v>
      </c>
      <c r="C29" s="150">
        <v>45536</v>
      </c>
      <c r="D29" s="367">
        <f t="shared" si="0"/>
        <v>1</v>
      </c>
      <c r="E29" s="370" t="str">
        <f t="shared" si="1"/>
        <v>（日）</v>
      </c>
      <c r="F29" s="362" t="s">
        <v>157</v>
      </c>
      <c r="G29" s="200" t="s">
        <v>309</v>
      </c>
      <c r="H29" s="151" t="s">
        <v>151</v>
      </c>
      <c r="I29" s="174">
        <v>0.375</v>
      </c>
      <c r="J29" s="175">
        <v>0.4375</v>
      </c>
      <c r="K29" s="227" t="s">
        <v>141</v>
      </c>
      <c r="L29" s="217"/>
      <c r="M29" s="222"/>
    </row>
    <row r="30" spans="1:13" ht="24.95" customHeight="1" x14ac:dyDescent="0.15">
      <c r="B30" s="161">
        <f t="shared" si="2"/>
        <v>8</v>
      </c>
      <c r="C30" s="150">
        <v>45571</v>
      </c>
      <c r="D30" s="367">
        <f t="shared" si="0"/>
        <v>1</v>
      </c>
      <c r="E30" s="370" t="str">
        <f t="shared" si="1"/>
        <v>（日）</v>
      </c>
      <c r="F30" s="363" t="s">
        <v>158</v>
      </c>
      <c r="G30" s="201" t="s">
        <v>310</v>
      </c>
      <c r="H30" s="152" t="s">
        <v>163</v>
      </c>
      <c r="I30" s="176">
        <v>0.375</v>
      </c>
      <c r="J30" s="177">
        <v>0.4375</v>
      </c>
      <c r="K30" s="228" t="s">
        <v>143</v>
      </c>
      <c r="L30" s="220" t="s">
        <v>90</v>
      </c>
      <c r="M30" s="222"/>
    </row>
    <row r="31" spans="1:13" ht="24.95" customHeight="1" x14ac:dyDescent="0.15">
      <c r="B31" s="161">
        <f t="shared" si="2"/>
        <v>9</v>
      </c>
      <c r="C31" s="150">
        <v>45606</v>
      </c>
      <c r="D31" s="367">
        <f t="shared" si="0"/>
        <v>1</v>
      </c>
      <c r="E31" s="370" t="str">
        <f t="shared" si="1"/>
        <v>（日）</v>
      </c>
      <c r="F31" s="362" t="s">
        <v>159</v>
      </c>
      <c r="G31" s="200" t="s">
        <v>311</v>
      </c>
      <c r="H31" s="151" t="s">
        <v>151</v>
      </c>
      <c r="I31" s="174">
        <v>0.375</v>
      </c>
      <c r="J31" s="175">
        <v>0.4375</v>
      </c>
      <c r="K31" s="227" t="s">
        <v>141</v>
      </c>
      <c r="L31" s="217"/>
      <c r="M31" s="222"/>
    </row>
    <row r="32" spans="1:13" ht="24.95" customHeight="1" thickBot="1" x14ac:dyDescent="0.2">
      <c r="B32" s="162">
        <f t="shared" si="2"/>
        <v>10</v>
      </c>
      <c r="C32" s="153">
        <v>45634</v>
      </c>
      <c r="D32" s="368">
        <f t="shared" si="0"/>
        <v>1</v>
      </c>
      <c r="E32" s="371" t="str">
        <f t="shared" si="1"/>
        <v>（日）</v>
      </c>
      <c r="F32" s="364" t="s">
        <v>160</v>
      </c>
      <c r="G32" s="210" t="s">
        <v>312</v>
      </c>
      <c r="H32" s="154" t="s">
        <v>151</v>
      </c>
      <c r="I32" s="190">
        <v>0.375</v>
      </c>
      <c r="J32" s="191">
        <v>0.4375</v>
      </c>
      <c r="K32" s="238" t="s">
        <v>144</v>
      </c>
      <c r="L32" s="221" t="s">
        <v>91</v>
      </c>
      <c r="M32" s="224"/>
    </row>
    <row r="33" spans="2:12" ht="24.95" customHeight="1" x14ac:dyDescent="0.15">
      <c r="B33" s="145" t="s">
        <v>92</v>
      </c>
      <c r="C33" s="146" t="s">
        <v>313</v>
      </c>
      <c r="D33" s="147"/>
      <c r="E33" s="147"/>
      <c r="F33" s="148"/>
      <c r="G33" s="149" t="s">
        <v>93</v>
      </c>
      <c r="H33" s="148"/>
      <c r="I33" s="378">
        <v>0.28472222222222221</v>
      </c>
      <c r="J33" s="379">
        <v>0.33333333333333331</v>
      </c>
      <c r="K33" s="236" t="s">
        <v>145</v>
      </c>
      <c r="L33" s="209" t="s">
        <v>319</v>
      </c>
    </row>
    <row r="34" spans="2:12" ht="24.95" customHeight="1" x14ac:dyDescent="0.15">
      <c r="B34" s="134"/>
      <c r="C34" s="140"/>
      <c r="D34" s="167"/>
      <c r="E34" s="167"/>
      <c r="F34" s="135"/>
      <c r="G34" s="135"/>
      <c r="H34" s="135"/>
      <c r="I34" s="135"/>
      <c r="J34" s="138"/>
      <c r="K34" s="239"/>
      <c r="L34" s="136"/>
    </row>
    <row r="35" spans="2:12" ht="24.95" customHeight="1" x14ac:dyDescent="0.15">
      <c r="B35" s="141" t="s">
        <v>314</v>
      </c>
      <c r="C35" s="155">
        <v>45669</v>
      </c>
      <c r="D35" s="365">
        <f>WEEKDAY(C35,1)</f>
        <v>1</v>
      </c>
      <c r="E35" s="360" t="str">
        <f>IF(D35=1,"（日）",(IF(D35=2,"（月）",(IF(D35=3,"（火）",(IF(D35=4,"（水）",(IF(D35=5,"（木）",(IF(D35=6,"（金）",(IF(D35=7,"（土）")))))))))))))</f>
        <v>（日）</v>
      </c>
      <c r="F35" s="142" t="s">
        <v>152</v>
      </c>
      <c r="G35" s="143"/>
      <c r="H35" s="142"/>
      <c r="I35" s="142"/>
      <c r="J35" s="143"/>
      <c r="K35" s="240"/>
      <c r="L35" s="144"/>
    </row>
    <row r="36" spans="2:12" ht="24.95" customHeight="1" x14ac:dyDescent="0.15">
      <c r="K36" s="229"/>
      <c r="L36"/>
    </row>
    <row r="37" spans="2:12" ht="18.75" x14ac:dyDescent="0.15">
      <c r="C37" s="168"/>
      <c r="D37" s="169"/>
      <c r="E37" s="169"/>
      <c r="K37" s="229"/>
      <c r="L37"/>
    </row>
    <row r="38" spans="2:12" ht="18.75" x14ac:dyDescent="0.15">
      <c r="K38" s="229"/>
      <c r="L38"/>
    </row>
  </sheetData>
  <mergeCells count="3">
    <mergeCell ref="B7:F7"/>
    <mergeCell ref="C10:E10"/>
    <mergeCell ref="C22:E22"/>
  </mergeCells>
  <phoneticPr fontId="4"/>
  <conditionalFormatting sqref="C37">
    <cfRule type="expression" dxfId="7" priority="65" stopIfTrue="1">
      <formula>#REF!="日"</formula>
    </cfRule>
    <cfRule type="expression" dxfId="6" priority="66" stopIfTrue="1">
      <formula>#REF!="土"</formula>
    </cfRule>
  </conditionalFormatting>
  <conditionalFormatting sqref="C37:E37">
    <cfRule type="cellIs" dxfId="5" priority="63" stopIfTrue="1" operator="equal">
      <formula>"土"</formula>
    </cfRule>
    <cfRule type="cellIs" dxfId="4" priority="64" stopIfTrue="1" operator="equal">
      <formula>"日"</formula>
    </cfRule>
  </conditionalFormatting>
  <conditionalFormatting sqref="D23:E32">
    <cfRule type="cellIs" dxfId="3" priority="5" stopIfTrue="1" operator="equal">
      <formula>"土"</formula>
    </cfRule>
    <cfRule type="cellIs" dxfId="2" priority="6" stopIfTrue="1" operator="equal">
      <formula>"日"</formula>
    </cfRule>
  </conditionalFormatting>
  <conditionalFormatting sqref="D35:E35">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9"/>
  <sheetViews>
    <sheetView view="pageBreakPreview" topLeftCell="A11" zoomScaleNormal="100" zoomScaleSheetLayoutView="100" workbookViewId="0">
      <selection activeCell="E16" sqref="E16"/>
    </sheetView>
  </sheetViews>
  <sheetFormatPr defaultRowHeight="13.5" x14ac:dyDescent="0.15"/>
  <cols>
    <col min="1" max="2" width="3.125" customWidth="1"/>
    <col min="3" max="3" width="8.25" customWidth="1"/>
    <col min="4" max="4" width="14.5" customWidth="1"/>
    <col min="5" max="5" width="10.625" customWidth="1"/>
    <col min="6" max="6" width="31.75" customWidth="1"/>
    <col min="7" max="7" width="10" customWidth="1"/>
    <col min="8" max="8" width="9.5" customWidth="1"/>
    <col min="9" max="9" width="9.625" customWidth="1"/>
    <col min="10" max="10" width="7.375" customWidth="1"/>
    <col min="11" max="11" width="7.25" customWidth="1"/>
    <col min="12" max="12" width="9.625" customWidth="1"/>
    <col min="13" max="13" width="1.625" customWidth="1"/>
  </cols>
  <sheetData>
    <row r="1" spans="2:13" ht="14.25" x14ac:dyDescent="0.15">
      <c r="C1" s="1"/>
      <c r="J1" s="173"/>
      <c r="K1" s="403">
        <f>E5</f>
        <v>45445</v>
      </c>
      <c r="L1" s="403"/>
      <c r="M1" s="173"/>
    </row>
    <row r="2" spans="2:13" ht="9" customHeight="1" x14ac:dyDescent="0.15">
      <c r="C2" s="1"/>
      <c r="M2" s="2"/>
    </row>
    <row r="3" spans="2:13" ht="24" customHeight="1" x14ac:dyDescent="0.25">
      <c r="D3" s="251">
        <f>①入力・出力の手順!C11</f>
        <v>45445</v>
      </c>
      <c r="E3" s="248" t="str">
        <f>①入力・出力の手順!F11</f>
        <v>初鰹レガッタ</v>
      </c>
      <c r="F3" s="248"/>
      <c r="G3" s="47"/>
      <c r="H3" s="47"/>
      <c r="I3" s="47" t="s">
        <v>102</v>
      </c>
      <c r="J3" s="47"/>
      <c r="K3" s="47"/>
    </row>
    <row r="4" spans="2:13" ht="9.75" customHeight="1" x14ac:dyDescent="0.15"/>
    <row r="5" spans="2:13" ht="16.5" customHeight="1" x14ac:dyDescent="0.15">
      <c r="D5" s="1" t="s">
        <v>16</v>
      </c>
      <c r="E5" s="409">
        <f>①入力・出力の手順!C11</f>
        <v>45445</v>
      </c>
      <c r="F5" s="409"/>
      <c r="G5" s="409" t="str">
        <f>①入力・出力の手順!G11</f>
        <v>（ファーストスピリッツ）</v>
      </c>
      <c r="H5" s="1" t="s">
        <v>17</v>
      </c>
      <c r="I5" s="182">
        <f>①入力・出力の手順!I11</f>
        <v>0.35416666666666669</v>
      </c>
      <c r="J5" s="1" t="s">
        <v>98</v>
      </c>
      <c r="K5" s="1"/>
    </row>
    <row r="6" spans="2:13" ht="6" customHeight="1" x14ac:dyDescent="0.15"/>
    <row r="7" spans="2:13" ht="16.5" customHeight="1" x14ac:dyDescent="0.15">
      <c r="D7" s="1" t="s">
        <v>36</v>
      </c>
      <c r="E7" t="str">
        <f>①入力・出力の手順!G11</f>
        <v>（ファーストスピリッツ）</v>
      </c>
      <c r="H7" t="s">
        <v>101</v>
      </c>
      <c r="I7" s="181">
        <f>①入力・出力の手順!J11</f>
        <v>0.41666666666666669</v>
      </c>
    </row>
    <row r="8" spans="2:13" ht="14.25" customHeight="1" thickBot="1" x14ac:dyDescent="0.2">
      <c r="C8" s="5" t="s">
        <v>28</v>
      </c>
      <c r="D8" s="4"/>
      <c r="E8" s="5" t="s">
        <v>30</v>
      </c>
      <c r="F8" s="5"/>
      <c r="G8" s="4"/>
      <c r="H8" s="4"/>
      <c r="I8" s="4"/>
      <c r="J8" s="4"/>
      <c r="K8" s="4"/>
      <c r="L8" s="4"/>
    </row>
    <row r="9" spans="2:13" ht="29.25" customHeight="1" thickTop="1" x14ac:dyDescent="0.15">
      <c r="B9" s="3" t="s">
        <v>18</v>
      </c>
      <c r="C9" s="404" t="s">
        <v>19</v>
      </c>
      <c r="D9" s="405"/>
      <c r="E9" s="36" t="s">
        <v>25</v>
      </c>
      <c r="F9" s="262" t="s">
        <v>237</v>
      </c>
      <c r="G9" s="38" t="s">
        <v>26</v>
      </c>
      <c r="H9" s="39" t="s">
        <v>27</v>
      </c>
      <c r="I9" s="40" t="s">
        <v>20</v>
      </c>
      <c r="J9" s="405" t="s">
        <v>21</v>
      </c>
      <c r="K9" s="405"/>
      <c r="L9" s="406"/>
      <c r="M9" s="6"/>
    </row>
    <row r="10" spans="2:13" ht="21" customHeight="1" x14ac:dyDescent="0.15">
      <c r="B10" s="3">
        <v>1</v>
      </c>
      <c r="C10" s="324" t="s">
        <v>238</v>
      </c>
      <c r="D10" s="325"/>
      <c r="E10" s="326" t="s">
        <v>239</v>
      </c>
      <c r="F10" s="380" t="s">
        <v>240</v>
      </c>
      <c r="G10" s="388" t="s">
        <v>267</v>
      </c>
      <c r="H10" s="352">
        <v>3000</v>
      </c>
      <c r="I10" s="353" t="s">
        <v>22</v>
      </c>
      <c r="J10" s="12"/>
      <c r="K10" s="12"/>
      <c r="L10" s="12"/>
      <c r="M10" s="6"/>
    </row>
    <row r="11" spans="2:13" ht="21" customHeight="1" x14ac:dyDescent="0.15">
      <c r="B11" s="3">
        <f>B10+1</f>
        <v>2</v>
      </c>
      <c r="C11" s="329" t="s">
        <v>280</v>
      </c>
      <c r="D11" s="325"/>
      <c r="E11" s="326">
        <v>2816</v>
      </c>
      <c r="F11" s="381" t="s">
        <v>281</v>
      </c>
      <c r="G11" s="330" t="s">
        <v>268</v>
      </c>
      <c r="H11" s="352">
        <v>3000</v>
      </c>
      <c r="I11" s="353" t="s">
        <v>22</v>
      </c>
      <c r="J11" s="12"/>
      <c r="K11" s="12"/>
      <c r="L11" s="12"/>
      <c r="M11" s="6"/>
    </row>
    <row r="12" spans="2:13" ht="21" customHeight="1" x14ac:dyDescent="0.15">
      <c r="B12" s="3">
        <f t="shared" ref="B12:B49" si="0">B11+1</f>
        <v>3</v>
      </c>
      <c r="C12" s="329" t="s">
        <v>269</v>
      </c>
      <c r="D12" s="325"/>
      <c r="E12" s="326">
        <v>6034</v>
      </c>
      <c r="F12" s="381" t="s">
        <v>282</v>
      </c>
      <c r="G12" s="330" t="s">
        <v>268</v>
      </c>
      <c r="H12" s="352">
        <v>3000</v>
      </c>
      <c r="I12" s="353" t="s">
        <v>22</v>
      </c>
      <c r="J12" s="12"/>
      <c r="K12" s="12"/>
      <c r="L12" s="12"/>
      <c r="M12" s="6"/>
    </row>
    <row r="13" spans="2:13" ht="21" customHeight="1" x14ac:dyDescent="0.15">
      <c r="B13" s="3">
        <f t="shared" si="0"/>
        <v>4</v>
      </c>
      <c r="C13" s="329" t="s">
        <v>167</v>
      </c>
      <c r="D13" s="325"/>
      <c r="E13" s="331">
        <v>5117</v>
      </c>
      <c r="F13" s="382" t="s">
        <v>283</v>
      </c>
      <c r="G13" s="330" t="s">
        <v>268</v>
      </c>
      <c r="H13" s="352">
        <v>3000</v>
      </c>
      <c r="I13" s="353" t="s">
        <v>22</v>
      </c>
      <c r="J13" s="12"/>
      <c r="K13" s="12"/>
      <c r="L13" s="12"/>
      <c r="M13" s="6"/>
    </row>
    <row r="14" spans="2:13" ht="21" customHeight="1" x14ac:dyDescent="0.15">
      <c r="B14" s="3">
        <f t="shared" si="0"/>
        <v>5</v>
      </c>
      <c r="C14" s="332" t="s">
        <v>270</v>
      </c>
      <c r="D14" s="333"/>
      <c r="E14" s="393">
        <v>6327</v>
      </c>
      <c r="F14" s="381" t="s">
        <v>284</v>
      </c>
      <c r="G14" s="330" t="s">
        <v>268</v>
      </c>
      <c r="H14" s="354">
        <v>3000</v>
      </c>
      <c r="I14" s="353" t="s">
        <v>22</v>
      </c>
      <c r="J14" s="12"/>
      <c r="K14" s="12"/>
      <c r="L14" s="12"/>
      <c r="M14" s="6"/>
    </row>
    <row r="15" spans="2:13" ht="21" customHeight="1" x14ac:dyDescent="0.15">
      <c r="B15" s="3">
        <f t="shared" si="0"/>
        <v>6</v>
      </c>
      <c r="C15" s="329" t="s">
        <v>241</v>
      </c>
      <c r="D15" s="325"/>
      <c r="E15" s="326">
        <v>2070</v>
      </c>
      <c r="F15" s="381" t="s">
        <v>284</v>
      </c>
      <c r="G15" s="334" t="s">
        <v>268</v>
      </c>
      <c r="H15" s="352">
        <v>3000</v>
      </c>
      <c r="I15" s="353" t="s">
        <v>22</v>
      </c>
      <c r="J15" s="12"/>
      <c r="K15" s="12"/>
      <c r="L15" s="12"/>
      <c r="M15" s="6"/>
    </row>
    <row r="16" spans="2:13" ht="21" customHeight="1" x14ac:dyDescent="0.15">
      <c r="B16" s="3">
        <f t="shared" si="0"/>
        <v>7</v>
      </c>
      <c r="C16" s="329" t="s">
        <v>285</v>
      </c>
      <c r="D16" s="325"/>
      <c r="E16" s="326">
        <v>6913</v>
      </c>
      <c r="F16" s="325" t="s">
        <v>234</v>
      </c>
      <c r="G16" s="330" t="s">
        <v>268</v>
      </c>
      <c r="H16" s="352">
        <v>3000</v>
      </c>
      <c r="I16" s="353" t="s">
        <v>22</v>
      </c>
      <c r="J16" s="12"/>
      <c r="K16" s="12"/>
      <c r="L16" s="12"/>
      <c r="M16" s="6"/>
    </row>
    <row r="17" spans="2:13" ht="21" customHeight="1" x14ac:dyDescent="0.15">
      <c r="B17" s="3">
        <f t="shared" si="0"/>
        <v>8</v>
      </c>
      <c r="C17" s="329" t="s">
        <v>271</v>
      </c>
      <c r="D17" s="325"/>
      <c r="E17" s="326">
        <v>6550</v>
      </c>
      <c r="F17" s="381" t="s">
        <v>272</v>
      </c>
      <c r="G17" s="330" t="s">
        <v>268</v>
      </c>
      <c r="H17" s="352">
        <v>3000</v>
      </c>
      <c r="I17" s="353" t="s">
        <v>22</v>
      </c>
      <c r="J17" s="12"/>
      <c r="K17" s="12"/>
      <c r="L17" s="12"/>
      <c r="M17" s="6"/>
    </row>
    <row r="18" spans="2:13" ht="21" customHeight="1" x14ac:dyDescent="0.15">
      <c r="B18" s="3">
        <f t="shared" si="0"/>
        <v>9</v>
      </c>
      <c r="C18" s="329" t="s">
        <v>242</v>
      </c>
      <c r="D18" s="325"/>
      <c r="E18" s="326">
        <v>200</v>
      </c>
      <c r="F18" s="381" t="s">
        <v>273</v>
      </c>
      <c r="G18" s="330" t="s">
        <v>268</v>
      </c>
      <c r="H18" s="352">
        <v>3000</v>
      </c>
      <c r="I18" s="353" t="s">
        <v>22</v>
      </c>
      <c r="J18" s="12"/>
      <c r="K18" s="12"/>
      <c r="L18" s="12"/>
      <c r="M18" s="6"/>
    </row>
    <row r="19" spans="2:13" ht="21" customHeight="1" x14ac:dyDescent="0.15">
      <c r="B19" s="3">
        <f t="shared" si="0"/>
        <v>10</v>
      </c>
      <c r="C19" s="329" t="s">
        <v>274</v>
      </c>
      <c r="D19" s="325"/>
      <c r="E19" s="326">
        <v>6186</v>
      </c>
      <c r="F19" s="325" t="s">
        <v>243</v>
      </c>
      <c r="G19" s="330" t="s">
        <v>268</v>
      </c>
      <c r="H19" s="352">
        <v>3000</v>
      </c>
      <c r="I19" s="353" t="s">
        <v>22</v>
      </c>
      <c r="J19" s="12"/>
      <c r="K19" s="12"/>
      <c r="L19" s="12"/>
      <c r="M19" s="6"/>
    </row>
    <row r="20" spans="2:13" ht="21" customHeight="1" x14ac:dyDescent="0.25">
      <c r="B20" s="3">
        <f t="shared" si="0"/>
        <v>11</v>
      </c>
      <c r="C20" s="335" t="s">
        <v>5</v>
      </c>
      <c r="D20" s="325"/>
      <c r="E20" s="326">
        <v>4126</v>
      </c>
      <c r="F20" s="381" t="s">
        <v>244</v>
      </c>
      <c r="G20" s="330" t="s">
        <v>268</v>
      </c>
      <c r="H20" s="352">
        <v>3000</v>
      </c>
      <c r="I20" s="353" t="s">
        <v>22</v>
      </c>
      <c r="J20" s="12"/>
      <c r="K20" s="12"/>
      <c r="L20" s="12"/>
      <c r="M20" s="6"/>
    </row>
    <row r="21" spans="2:13" ht="21" customHeight="1" x14ac:dyDescent="0.15">
      <c r="B21" s="3">
        <f t="shared" si="0"/>
        <v>12</v>
      </c>
      <c r="C21" s="327" t="s">
        <v>246</v>
      </c>
      <c r="D21" s="325"/>
      <c r="E21" s="326">
        <v>107</v>
      </c>
      <c r="F21" s="381" t="s">
        <v>245</v>
      </c>
      <c r="G21" s="330" t="s">
        <v>268</v>
      </c>
      <c r="H21" s="352">
        <v>3000</v>
      </c>
      <c r="I21" s="353" t="s">
        <v>22</v>
      </c>
      <c r="J21" s="12"/>
      <c r="K21" s="12"/>
      <c r="L21" s="12"/>
      <c r="M21" s="6"/>
    </row>
    <row r="22" spans="2:13" ht="21" customHeight="1" x14ac:dyDescent="0.25">
      <c r="B22" s="3">
        <f t="shared" si="0"/>
        <v>13</v>
      </c>
      <c r="C22" s="335" t="s">
        <v>10</v>
      </c>
      <c r="D22" s="325"/>
      <c r="E22" s="326">
        <v>3939</v>
      </c>
      <c r="F22" s="381" t="s">
        <v>247</v>
      </c>
      <c r="G22" s="330" t="s">
        <v>268</v>
      </c>
      <c r="H22" s="352">
        <v>3000</v>
      </c>
      <c r="I22" s="353" t="s">
        <v>22</v>
      </c>
      <c r="J22" s="12"/>
      <c r="K22" s="12"/>
      <c r="L22" s="12"/>
      <c r="M22" s="6"/>
    </row>
    <row r="23" spans="2:13" ht="21" customHeight="1" x14ac:dyDescent="0.25">
      <c r="B23" s="3">
        <f t="shared" si="0"/>
        <v>14</v>
      </c>
      <c r="C23" s="335" t="s">
        <v>172</v>
      </c>
      <c r="D23" s="325"/>
      <c r="E23" s="326">
        <v>1668</v>
      </c>
      <c r="F23" s="381" t="s">
        <v>248</v>
      </c>
      <c r="G23" s="330" t="s">
        <v>268</v>
      </c>
      <c r="H23" s="352">
        <v>3000</v>
      </c>
      <c r="I23" s="353" t="s">
        <v>22</v>
      </c>
      <c r="J23" s="12"/>
      <c r="K23" s="12"/>
      <c r="L23" s="12"/>
      <c r="M23" s="6"/>
    </row>
    <row r="24" spans="2:13" ht="21" customHeight="1" x14ac:dyDescent="0.25">
      <c r="B24" s="3">
        <f t="shared" si="0"/>
        <v>15</v>
      </c>
      <c r="C24" s="335" t="s">
        <v>6</v>
      </c>
      <c r="D24" s="325"/>
      <c r="E24" s="326" t="s">
        <v>300</v>
      </c>
      <c r="F24" s="328" t="s">
        <v>249</v>
      </c>
      <c r="G24" s="330" t="s">
        <v>268</v>
      </c>
      <c r="H24" s="352">
        <v>3000</v>
      </c>
      <c r="I24" s="353" t="s">
        <v>22</v>
      </c>
      <c r="J24" s="12"/>
      <c r="K24" s="12"/>
      <c r="L24" s="12"/>
      <c r="M24" s="6"/>
    </row>
    <row r="25" spans="2:13" ht="21" customHeight="1" x14ac:dyDescent="0.25">
      <c r="B25" s="3">
        <f t="shared" si="0"/>
        <v>16</v>
      </c>
      <c r="C25" s="335" t="s">
        <v>286</v>
      </c>
      <c r="D25" s="325"/>
      <c r="E25" s="326">
        <v>1712</v>
      </c>
      <c r="F25" s="381" t="s">
        <v>287</v>
      </c>
      <c r="G25" s="330" t="s">
        <v>268</v>
      </c>
      <c r="H25" s="352">
        <v>3000</v>
      </c>
      <c r="I25" s="353" t="s">
        <v>22</v>
      </c>
      <c r="J25" s="12"/>
      <c r="K25" s="12"/>
      <c r="L25" s="12"/>
      <c r="M25" s="6"/>
    </row>
    <row r="26" spans="2:13" ht="21" customHeight="1" x14ac:dyDescent="0.15">
      <c r="B26" s="3">
        <f t="shared" si="0"/>
        <v>17</v>
      </c>
      <c r="C26" s="329" t="s">
        <v>170</v>
      </c>
      <c r="D26" s="325"/>
      <c r="E26" s="326" t="s">
        <v>300</v>
      </c>
      <c r="F26" s="325" t="s">
        <v>264</v>
      </c>
      <c r="G26" s="330" t="s">
        <v>268</v>
      </c>
      <c r="H26" s="352">
        <v>3000</v>
      </c>
      <c r="I26" s="353" t="s">
        <v>22</v>
      </c>
      <c r="J26" s="12"/>
      <c r="K26" s="12"/>
      <c r="L26" s="12"/>
      <c r="M26" s="6"/>
    </row>
    <row r="27" spans="2:13" ht="21" customHeight="1" x14ac:dyDescent="0.15">
      <c r="B27" s="3">
        <f t="shared" si="0"/>
        <v>18</v>
      </c>
      <c r="C27" s="329" t="s">
        <v>169</v>
      </c>
      <c r="D27" s="325"/>
      <c r="E27" s="326" t="s">
        <v>300</v>
      </c>
      <c r="F27" s="325" t="s">
        <v>273</v>
      </c>
      <c r="G27" s="330" t="s">
        <v>268</v>
      </c>
      <c r="H27" s="352">
        <v>3000</v>
      </c>
      <c r="I27" s="353" t="s">
        <v>22</v>
      </c>
      <c r="J27" s="12"/>
      <c r="K27" s="12"/>
      <c r="L27" s="12"/>
      <c r="M27" s="6"/>
    </row>
    <row r="28" spans="2:13" ht="21" customHeight="1" x14ac:dyDescent="0.15">
      <c r="B28" s="3">
        <f t="shared" si="0"/>
        <v>19</v>
      </c>
      <c r="C28" s="329" t="s">
        <v>275</v>
      </c>
      <c r="D28" s="325"/>
      <c r="E28" s="326">
        <v>6793</v>
      </c>
      <c r="F28" s="325" t="s">
        <v>236</v>
      </c>
      <c r="G28" s="330" t="s">
        <v>268</v>
      </c>
      <c r="H28" s="352">
        <v>3000</v>
      </c>
      <c r="I28" s="353" t="s">
        <v>22</v>
      </c>
      <c r="J28" s="12"/>
      <c r="K28" s="12"/>
      <c r="L28" s="12"/>
      <c r="M28" s="6"/>
    </row>
    <row r="29" spans="2:13" ht="21" customHeight="1" x14ac:dyDescent="0.25">
      <c r="B29" s="3">
        <f t="shared" si="0"/>
        <v>20</v>
      </c>
      <c r="C29" s="336" t="s">
        <v>250</v>
      </c>
      <c r="D29" s="337"/>
      <c r="E29" s="341" t="s">
        <v>300</v>
      </c>
      <c r="F29" s="383" t="s">
        <v>251</v>
      </c>
      <c r="G29" s="338" t="s">
        <v>268</v>
      </c>
      <c r="H29" s="351">
        <v>4000</v>
      </c>
      <c r="I29" s="41" t="s">
        <v>22</v>
      </c>
      <c r="J29" s="12"/>
      <c r="K29" s="12"/>
      <c r="L29" s="12"/>
      <c r="M29" s="6"/>
    </row>
    <row r="30" spans="2:13" ht="21" customHeight="1" x14ac:dyDescent="0.25">
      <c r="B30" s="3">
        <f t="shared" si="0"/>
        <v>21</v>
      </c>
      <c r="C30" s="335" t="s">
        <v>252</v>
      </c>
      <c r="D30" s="325"/>
      <c r="E30" s="326" t="s">
        <v>300</v>
      </c>
      <c r="F30" s="381" t="s">
        <v>288</v>
      </c>
      <c r="G30" s="330" t="s">
        <v>268</v>
      </c>
      <c r="H30" s="352">
        <v>3000</v>
      </c>
      <c r="I30" s="353" t="s">
        <v>22</v>
      </c>
      <c r="J30" s="12"/>
      <c r="K30" s="12"/>
      <c r="L30" s="12"/>
      <c r="M30" s="6"/>
    </row>
    <row r="31" spans="2:13" ht="21" customHeight="1" x14ac:dyDescent="0.25">
      <c r="B31" s="3">
        <f t="shared" si="0"/>
        <v>22</v>
      </c>
      <c r="C31" s="335" t="s">
        <v>253</v>
      </c>
      <c r="D31" s="325"/>
      <c r="E31" s="326" t="s">
        <v>300</v>
      </c>
      <c r="F31" s="381" t="s">
        <v>279</v>
      </c>
      <c r="G31" s="330" t="s">
        <v>268</v>
      </c>
      <c r="H31" s="352">
        <v>3000</v>
      </c>
      <c r="I31" s="353" t="s">
        <v>22</v>
      </c>
      <c r="J31" s="12"/>
      <c r="K31" s="12"/>
      <c r="L31" s="12"/>
      <c r="M31" s="6"/>
    </row>
    <row r="32" spans="2:13" ht="21" customHeight="1" x14ac:dyDescent="0.15">
      <c r="B32" s="3">
        <f t="shared" si="0"/>
        <v>23</v>
      </c>
      <c r="C32" s="346" t="s">
        <v>289</v>
      </c>
      <c r="D32" s="337"/>
      <c r="E32" s="341">
        <v>188</v>
      </c>
      <c r="F32" s="337" t="s">
        <v>232</v>
      </c>
      <c r="G32" s="338" t="s">
        <v>268</v>
      </c>
      <c r="H32" s="351">
        <v>4000</v>
      </c>
      <c r="I32" s="41" t="s">
        <v>22</v>
      </c>
      <c r="J32" s="12"/>
      <c r="K32" s="12"/>
      <c r="L32" s="12"/>
      <c r="M32" s="6"/>
    </row>
    <row r="33" spans="2:13" ht="21" customHeight="1" x14ac:dyDescent="0.15">
      <c r="B33" s="3">
        <f t="shared" si="0"/>
        <v>24</v>
      </c>
      <c r="C33" s="412" t="s">
        <v>260</v>
      </c>
      <c r="D33" s="413"/>
      <c r="E33" s="341" t="s">
        <v>300</v>
      </c>
      <c r="F33" s="384" t="s">
        <v>276</v>
      </c>
      <c r="G33" s="338" t="s">
        <v>268</v>
      </c>
      <c r="H33" s="351">
        <v>4000</v>
      </c>
      <c r="I33" s="41" t="s">
        <v>22</v>
      </c>
      <c r="J33" s="12"/>
      <c r="K33" s="12"/>
      <c r="L33" s="12"/>
      <c r="M33" s="6"/>
    </row>
    <row r="34" spans="2:13" ht="21" customHeight="1" x14ac:dyDescent="0.25">
      <c r="B34" s="3">
        <f t="shared" si="0"/>
        <v>25</v>
      </c>
      <c r="C34" s="410" t="s">
        <v>261</v>
      </c>
      <c r="D34" s="411"/>
      <c r="E34" s="341" t="s">
        <v>300</v>
      </c>
      <c r="F34" s="349" t="s">
        <v>290</v>
      </c>
      <c r="G34" s="338" t="s">
        <v>268</v>
      </c>
      <c r="H34" s="351">
        <v>4000</v>
      </c>
      <c r="I34" s="41" t="s">
        <v>22</v>
      </c>
      <c r="J34" s="12"/>
      <c r="K34" s="12"/>
      <c r="L34" s="12"/>
      <c r="M34" s="6"/>
    </row>
    <row r="35" spans="2:13" ht="21" customHeight="1" x14ac:dyDescent="0.15">
      <c r="B35" s="3">
        <f t="shared" si="0"/>
        <v>26</v>
      </c>
      <c r="C35" s="329" t="s">
        <v>166</v>
      </c>
      <c r="D35" s="325"/>
      <c r="E35" s="326">
        <v>1110</v>
      </c>
      <c r="F35" s="325" t="s">
        <v>233</v>
      </c>
      <c r="G35" s="330" t="s">
        <v>268</v>
      </c>
      <c r="H35" s="352">
        <v>3000</v>
      </c>
      <c r="I35" s="353" t="s">
        <v>22</v>
      </c>
      <c r="J35" s="12"/>
      <c r="K35" s="12"/>
      <c r="L35" s="12"/>
      <c r="M35" s="6"/>
    </row>
    <row r="36" spans="2:13" ht="21" customHeight="1" x14ac:dyDescent="0.15">
      <c r="B36" s="3">
        <f t="shared" si="0"/>
        <v>27</v>
      </c>
      <c r="C36" s="346" t="s">
        <v>7</v>
      </c>
      <c r="D36" s="337"/>
      <c r="E36" s="341">
        <v>1423</v>
      </c>
      <c r="F36" s="337" t="s">
        <v>294</v>
      </c>
      <c r="G36" s="338" t="s">
        <v>268</v>
      </c>
      <c r="H36" s="351">
        <v>4000</v>
      </c>
      <c r="I36" s="41" t="s">
        <v>22</v>
      </c>
      <c r="J36" s="12"/>
      <c r="K36" s="12"/>
      <c r="L36" s="12"/>
      <c r="M36" s="10"/>
    </row>
    <row r="37" spans="2:13" ht="21" customHeight="1" x14ac:dyDescent="0.15">
      <c r="B37" s="3">
        <f t="shared" si="0"/>
        <v>28</v>
      </c>
      <c r="C37" s="329" t="s">
        <v>171</v>
      </c>
      <c r="D37" s="325"/>
      <c r="E37" s="326">
        <v>1023</v>
      </c>
      <c r="F37" s="385" t="s">
        <v>301</v>
      </c>
      <c r="G37" s="330" t="s">
        <v>268</v>
      </c>
      <c r="H37" s="352">
        <v>3000</v>
      </c>
      <c r="I37" s="353" t="s">
        <v>22</v>
      </c>
      <c r="J37" s="12"/>
      <c r="K37" s="12"/>
      <c r="L37" s="12"/>
      <c r="M37" s="10"/>
    </row>
    <row r="38" spans="2:13" ht="21" customHeight="1" x14ac:dyDescent="0.25">
      <c r="B38" s="3">
        <f t="shared" si="0"/>
        <v>29</v>
      </c>
      <c r="C38" s="336" t="s">
        <v>254</v>
      </c>
      <c r="D38" s="337"/>
      <c r="E38" s="341" t="s">
        <v>255</v>
      </c>
      <c r="F38" s="386" t="s">
        <v>277</v>
      </c>
      <c r="G38" s="338" t="s">
        <v>268</v>
      </c>
      <c r="H38" s="351">
        <v>4000</v>
      </c>
      <c r="I38" s="41" t="s">
        <v>22</v>
      </c>
      <c r="J38" s="12"/>
      <c r="K38" s="12"/>
      <c r="L38" s="12"/>
      <c r="M38" s="10"/>
    </row>
    <row r="39" spans="2:13" ht="21" customHeight="1" x14ac:dyDescent="0.25">
      <c r="B39" s="3">
        <f t="shared" si="0"/>
        <v>30</v>
      </c>
      <c r="C39" s="336" t="s">
        <v>256</v>
      </c>
      <c r="D39" s="337"/>
      <c r="E39" s="341" t="s">
        <v>32</v>
      </c>
      <c r="F39" s="386" t="s">
        <v>257</v>
      </c>
      <c r="G39" s="338" t="s">
        <v>268</v>
      </c>
      <c r="H39" s="351">
        <v>4000</v>
      </c>
      <c r="I39" s="41" t="s">
        <v>22</v>
      </c>
      <c r="J39" s="12"/>
      <c r="K39" s="12"/>
      <c r="L39" s="12"/>
      <c r="M39" s="10"/>
    </row>
    <row r="40" spans="2:13" ht="21" customHeight="1" x14ac:dyDescent="0.25">
      <c r="B40" s="3">
        <f t="shared" si="0"/>
        <v>31</v>
      </c>
      <c r="C40" s="336" t="s">
        <v>258</v>
      </c>
      <c r="D40" s="342"/>
      <c r="E40" s="341" t="s">
        <v>31</v>
      </c>
      <c r="F40" s="383" t="s">
        <v>278</v>
      </c>
      <c r="G40" s="338" t="s">
        <v>268</v>
      </c>
      <c r="H40" s="351">
        <v>4000</v>
      </c>
      <c r="I40" s="41" t="s">
        <v>22</v>
      </c>
      <c r="J40" s="12"/>
      <c r="K40" s="12"/>
      <c r="L40" s="12"/>
      <c r="M40" s="10"/>
    </row>
    <row r="41" spans="2:13" ht="21" customHeight="1" x14ac:dyDescent="0.25">
      <c r="B41" s="3">
        <f t="shared" si="0"/>
        <v>32</v>
      </c>
      <c r="C41" s="336" t="s">
        <v>259</v>
      </c>
      <c r="D41" s="342"/>
      <c r="E41" s="343" t="s">
        <v>300</v>
      </c>
      <c r="F41" s="383" t="s">
        <v>291</v>
      </c>
      <c r="G41" s="338" t="s">
        <v>268</v>
      </c>
      <c r="H41" s="351">
        <v>4000</v>
      </c>
      <c r="I41" s="41" t="s">
        <v>22</v>
      </c>
      <c r="J41" s="12"/>
      <c r="K41" s="12"/>
      <c r="L41" s="12"/>
      <c r="M41" s="10"/>
    </row>
    <row r="42" spans="2:13" ht="21" customHeight="1" x14ac:dyDescent="0.15">
      <c r="B42" s="3">
        <f t="shared" si="0"/>
        <v>33</v>
      </c>
      <c r="C42" s="329" t="s">
        <v>316</v>
      </c>
      <c r="D42" s="355"/>
      <c r="E42" s="326">
        <v>33</v>
      </c>
      <c r="F42" s="355" t="s">
        <v>297</v>
      </c>
      <c r="G42" s="330" t="s">
        <v>268</v>
      </c>
      <c r="H42" s="352">
        <v>3000</v>
      </c>
      <c r="I42" s="353" t="s">
        <v>22</v>
      </c>
      <c r="J42" s="12"/>
      <c r="K42" s="12"/>
      <c r="L42" s="12"/>
      <c r="M42" s="10"/>
    </row>
    <row r="43" spans="2:13" ht="21" customHeight="1" x14ac:dyDescent="0.15">
      <c r="B43" s="3">
        <f t="shared" si="0"/>
        <v>34</v>
      </c>
      <c r="C43" s="329" t="s">
        <v>168</v>
      </c>
      <c r="D43" s="325"/>
      <c r="E43" s="326">
        <v>6728</v>
      </c>
      <c r="F43" s="325" t="s">
        <v>235</v>
      </c>
      <c r="G43" s="330" t="s">
        <v>268</v>
      </c>
      <c r="H43" s="352">
        <v>3000</v>
      </c>
      <c r="I43" s="353" t="s">
        <v>22</v>
      </c>
      <c r="J43" s="12"/>
      <c r="K43" s="12"/>
      <c r="L43" s="11"/>
      <c r="M43" s="10"/>
    </row>
    <row r="44" spans="2:13" ht="21" customHeight="1" x14ac:dyDescent="0.25">
      <c r="B44" s="3">
        <f t="shared" si="0"/>
        <v>35</v>
      </c>
      <c r="C44" s="410" t="s">
        <v>295</v>
      </c>
      <c r="D44" s="411"/>
      <c r="E44" s="343" t="s">
        <v>300</v>
      </c>
      <c r="F44" s="387" t="s">
        <v>292</v>
      </c>
      <c r="G44" s="338" t="s">
        <v>268</v>
      </c>
      <c r="H44" s="351">
        <v>4000</v>
      </c>
      <c r="I44" s="41" t="s">
        <v>22</v>
      </c>
      <c r="J44" s="12"/>
      <c r="K44" s="46"/>
      <c r="L44" s="11"/>
      <c r="M44" s="10"/>
    </row>
    <row r="45" spans="2:13" ht="21" customHeight="1" x14ac:dyDescent="0.15">
      <c r="B45" s="3">
        <f t="shared" si="0"/>
        <v>36</v>
      </c>
      <c r="C45" s="327" t="s">
        <v>84</v>
      </c>
      <c r="D45" s="356"/>
      <c r="E45" s="326">
        <v>2986</v>
      </c>
      <c r="F45" s="356" t="s">
        <v>265</v>
      </c>
      <c r="G45" s="330" t="s">
        <v>268</v>
      </c>
      <c r="H45" s="352">
        <v>3000</v>
      </c>
      <c r="I45" s="353" t="s">
        <v>22</v>
      </c>
      <c r="J45" s="12"/>
      <c r="K45" s="12"/>
      <c r="M45" s="10"/>
    </row>
    <row r="46" spans="2:13" ht="21" customHeight="1" x14ac:dyDescent="0.25">
      <c r="B46" s="3">
        <f t="shared" si="0"/>
        <v>37</v>
      </c>
      <c r="C46" s="336" t="s">
        <v>262</v>
      </c>
      <c r="D46" s="342"/>
      <c r="E46" s="343" t="s">
        <v>300</v>
      </c>
      <c r="F46" s="383" t="s">
        <v>293</v>
      </c>
      <c r="G46" s="338" t="s">
        <v>268</v>
      </c>
      <c r="H46" s="351">
        <v>4000</v>
      </c>
      <c r="I46" s="41" t="s">
        <v>22</v>
      </c>
      <c r="J46" s="12"/>
      <c r="K46" s="12"/>
      <c r="L46" s="12"/>
      <c r="M46" s="10"/>
    </row>
    <row r="47" spans="2:13" ht="21" customHeight="1" x14ac:dyDescent="0.25">
      <c r="B47" s="3">
        <f t="shared" si="0"/>
        <v>38</v>
      </c>
      <c r="C47" s="374" t="s">
        <v>263</v>
      </c>
      <c r="D47" s="337"/>
      <c r="E47" s="341" t="s">
        <v>300</v>
      </c>
      <c r="F47" s="386" t="s">
        <v>266</v>
      </c>
      <c r="G47" s="338" t="s">
        <v>268</v>
      </c>
      <c r="H47" s="351">
        <v>4000</v>
      </c>
      <c r="I47" s="41" t="s">
        <v>22</v>
      </c>
      <c r="J47" s="12"/>
      <c r="K47" s="12"/>
      <c r="L47" s="12"/>
      <c r="M47" s="10"/>
    </row>
    <row r="48" spans="2:13" ht="21" customHeight="1" x14ac:dyDescent="0.15">
      <c r="B48" s="3">
        <f t="shared" si="0"/>
        <v>39</v>
      </c>
      <c r="C48" s="396" t="s">
        <v>317</v>
      </c>
      <c r="D48" s="356"/>
      <c r="E48" s="326">
        <v>6698</v>
      </c>
      <c r="F48" s="356" t="s">
        <v>302</v>
      </c>
      <c r="G48" s="330" t="s">
        <v>268</v>
      </c>
      <c r="H48" s="352">
        <v>3000</v>
      </c>
      <c r="I48" s="353" t="s">
        <v>22</v>
      </c>
      <c r="J48" s="12"/>
      <c r="K48" s="12"/>
      <c r="L48" s="12"/>
      <c r="M48" s="10"/>
    </row>
    <row r="49" spans="2:13" ht="21" customHeight="1" thickBot="1" x14ac:dyDescent="0.2">
      <c r="B49" s="3">
        <f t="shared" si="0"/>
        <v>40</v>
      </c>
      <c r="C49" s="316"/>
      <c r="D49" s="372"/>
      <c r="E49" s="394"/>
      <c r="F49" s="373"/>
      <c r="G49" s="14"/>
      <c r="H49" s="43"/>
      <c r="I49" s="42" t="s">
        <v>22</v>
      </c>
      <c r="J49" s="14"/>
      <c r="K49" s="14"/>
      <c r="L49" s="15"/>
      <c r="M49" s="10"/>
    </row>
    <row r="50" spans="2:13" ht="24" customHeight="1" thickTop="1" thickBot="1" x14ac:dyDescent="0.2">
      <c r="C50" s="407" t="s">
        <v>23</v>
      </c>
      <c r="D50" s="408"/>
      <c r="E50" s="9"/>
      <c r="F50" s="9"/>
      <c r="G50" s="45">
        <f>SUMIF(G10:G49,"☑",H10:H49)</f>
        <v>0</v>
      </c>
      <c r="H50" s="44"/>
      <c r="I50" s="45" t="s">
        <v>22</v>
      </c>
      <c r="J50" s="13"/>
      <c r="K50" s="7"/>
      <c r="L50" s="8"/>
    </row>
    <row r="51" spans="2:13" ht="6.75" customHeight="1" thickTop="1" x14ac:dyDescent="0.15"/>
    <row r="52" spans="2:13" ht="16.5" customHeight="1" x14ac:dyDescent="0.15"/>
    <row r="53" spans="2:13" ht="16.5" customHeight="1" x14ac:dyDescent="0.15"/>
    <row r="54" spans="2:13" ht="16.5" customHeight="1" x14ac:dyDescent="0.15"/>
    <row r="55" spans="2:13" ht="16.5" customHeight="1" x14ac:dyDescent="0.15"/>
    <row r="56" spans="2:13" ht="16.5" customHeight="1" x14ac:dyDescent="0.15"/>
    <row r="57" spans="2:13" ht="16.5" customHeight="1" x14ac:dyDescent="0.15"/>
    <row r="58" spans="2:13" ht="16.5" customHeight="1" x14ac:dyDescent="0.15"/>
    <row r="59" spans="2:13" ht="16.5" customHeight="1" x14ac:dyDescent="0.15"/>
  </sheetData>
  <sheetProtection selectLockedCells="1" selectUnlockedCells="1"/>
  <sortState xmlns:xlrd2="http://schemas.microsoft.com/office/spreadsheetml/2017/richdata2" ref="C10:H46">
    <sortCondition ref="E10:E46"/>
  </sortState>
  <mergeCells count="8">
    <mergeCell ref="K1:L1"/>
    <mergeCell ref="C9:D9"/>
    <mergeCell ref="J9:L9"/>
    <mergeCell ref="C50:D50"/>
    <mergeCell ref="E5:G5"/>
    <mergeCell ref="C34:D34"/>
    <mergeCell ref="C33:D33"/>
    <mergeCell ref="C44:D44"/>
  </mergeCells>
  <phoneticPr fontId="4"/>
  <pageMargins left="0.6692913385826772" right="0.23622047244094491" top="0.39370078740157483" bottom="0.19685039370078741" header="0.19685039370078741" footer="0.11811023622047245"/>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9"/>
  <sheetViews>
    <sheetView view="pageBreakPreview" topLeftCell="A7" zoomScaleNormal="100" zoomScaleSheetLayoutView="100" workbookViewId="0">
      <selection activeCell="E48" sqref="E48"/>
    </sheetView>
  </sheetViews>
  <sheetFormatPr defaultRowHeight="13.5" x14ac:dyDescent="0.15"/>
  <cols>
    <col min="1" max="2" width="3.125" customWidth="1"/>
    <col min="3" max="3" width="8.25" customWidth="1"/>
    <col min="4" max="4" width="14.5" customWidth="1"/>
    <col min="5" max="5" width="9.625" style="2" customWidth="1"/>
    <col min="6" max="6" width="25.125" style="317" customWidth="1"/>
    <col min="7" max="7" width="10" customWidth="1"/>
    <col min="8" max="8" width="10.375" customWidth="1"/>
    <col min="9" max="9" width="11.875" customWidth="1"/>
    <col min="10" max="10" width="5.375" customWidth="1"/>
    <col min="11" max="11" width="6.125" customWidth="1"/>
    <col min="12" max="12" width="7.25" customWidth="1"/>
    <col min="13" max="13" width="1.625" customWidth="1"/>
  </cols>
  <sheetData>
    <row r="1" spans="2:13" ht="14.25" x14ac:dyDescent="0.15">
      <c r="C1" s="1"/>
      <c r="K1" s="202"/>
      <c r="L1" s="202"/>
      <c r="M1" s="2"/>
    </row>
    <row r="2" spans="2:13" ht="9" customHeight="1" x14ac:dyDescent="0.15">
      <c r="C2" s="1"/>
      <c r="M2" s="2"/>
    </row>
    <row r="3" spans="2:13" ht="24" customHeight="1" x14ac:dyDescent="0.25">
      <c r="D3" s="323">
        <f>'②出艇申告記録用紙 _別紙５'!D3</f>
        <v>45445</v>
      </c>
      <c r="E3" s="414" t="str">
        <f>'②出艇申告記録用紙 _別紙５'!E3</f>
        <v>初鰹レガッタ</v>
      </c>
      <c r="F3" s="414"/>
      <c r="G3" s="414"/>
      <c r="H3" s="414"/>
      <c r="I3" s="110" t="s">
        <v>79</v>
      </c>
      <c r="J3" s="47"/>
      <c r="K3" s="47"/>
    </row>
    <row r="4" spans="2:13" ht="9.75" customHeight="1" x14ac:dyDescent="0.15"/>
    <row r="5" spans="2:13" ht="16.5" customHeight="1" x14ac:dyDescent="0.15">
      <c r="D5" s="1" t="s">
        <v>16</v>
      </c>
      <c r="E5" s="409">
        <f>'②出艇申告記録用紙 _別紙５'!E5</f>
        <v>45445</v>
      </c>
      <c r="F5" s="409"/>
      <c r="G5" s="409"/>
      <c r="H5" s="128" t="s">
        <v>298</v>
      </c>
      <c r="I5" s="127"/>
      <c r="J5" s="128" t="s">
        <v>83</v>
      </c>
      <c r="K5" s="1"/>
    </row>
    <row r="6" spans="2:13" ht="6" customHeight="1" x14ac:dyDescent="0.15"/>
    <row r="7" spans="2:13" ht="16.5" customHeight="1" x14ac:dyDescent="0.15">
      <c r="D7" s="1" t="s">
        <v>36</v>
      </c>
      <c r="E7" s="261" t="str">
        <f>'②出艇申告記録用紙 _別紙５'!E7</f>
        <v>（ファーストスピリッツ）</v>
      </c>
      <c r="F7" s="318"/>
      <c r="H7" s="129" t="s">
        <v>149</v>
      </c>
      <c r="I7" s="244"/>
      <c r="J7" s="244"/>
    </row>
    <row r="8" spans="2:13" ht="14.25" customHeight="1" thickBot="1" x14ac:dyDescent="0.2">
      <c r="C8" s="5"/>
      <c r="D8" s="4"/>
      <c r="E8" s="254"/>
      <c r="F8" s="319"/>
      <c r="G8" s="4"/>
      <c r="H8" s="4"/>
      <c r="I8" s="4"/>
      <c r="J8" s="4"/>
      <c r="K8" s="4"/>
      <c r="L8" s="4"/>
    </row>
    <row r="9" spans="2:13" ht="29.25" customHeight="1" thickTop="1" thickBot="1" x14ac:dyDescent="0.2">
      <c r="B9" s="3" t="s">
        <v>18</v>
      </c>
      <c r="C9" s="415" t="s">
        <v>19</v>
      </c>
      <c r="D9" s="416"/>
      <c r="E9" s="255" t="s">
        <v>25</v>
      </c>
      <c r="F9" s="320" t="s">
        <v>237</v>
      </c>
      <c r="G9" s="126" t="s">
        <v>26</v>
      </c>
      <c r="H9" s="419" t="s">
        <v>80</v>
      </c>
      <c r="I9" s="419"/>
      <c r="J9" s="417" t="s">
        <v>81</v>
      </c>
      <c r="K9" s="416"/>
      <c r="L9" s="418"/>
      <c r="M9" s="6"/>
    </row>
    <row r="10" spans="2:13" ht="21" customHeight="1" thickTop="1" x14ac:dyDescent="0.15">
      <c r="B10" s="3">
        <v>1</v>
      </c>
      <c r="C10" s="424" t="str">
        <f>'②出艇申告記録用紙 _別紙５'!C10</f>
        <v>SION</v>
      </c>
      <c r="D10" s="425"/>
      <c r="E10" s="341" t="str">
        <f>'②出艇申告記録用紙 _別紙５'!E10</f>
        <v>S03</v>
      </c>
      <c r="F10" s="345" t="str">
        <f>'②出艇申告記録用紙 _別紙５'!F10</f>
        <v>ソレイユルボン</v>
      </c>
      <c r="G10" s="246"/>
      <c r="H10" s="120" t="s">
        <v>82</v>
      </c>
      <c r="I10" s="121"/>
      <c r="J10" s="357"/>
      <c r="K10" s="11"/>
      <c r="L10" s="116"/>
      <c r="M10" s="10"/>
    </row>
    <row r="11" spans="2:13" ht="21" customHeight="1" x14ac:dyDescent="0.15">
      <c r="B11" s="3">
        <f>B10+1</f>
        <v>2</v>
      </c>
      <c r="C11" s="426" t="str">
        <f>'②出艇申告記録用紙 _別紙５'!C11</f>
        <v>WHITE・CREST</v>
      </c>
      <c r="D11" s="427"/>
      <c r="E11" s="341">
        <f>'②出艇申告記録用紙 _別紙５'!E11</f>
        <v>2816</v>
      </c>
      <c r="F11" s="339" t="str">
        <f>'②出艇申告記録用紙 _別紙５'!F11</f>
        <v>パイオニア10</v>
      </c>
      <c r="G11" s="113" t="s">
        <v>162</v>
      </c>
      <c r="H11" s="120" t="s">
        <v>82</v>
      </c>
      <c r="I11" s="121"/>
      <c r="J11" s="358"/>
      <c r="K11" s="12"/>
      <c r="L11" s="118"/>
      <c r="M11" s="10"/>
    </row>
    <row r="12" spans="2:13" ht="21" customHeight="1" x14ac:dyDescent="0.15">
      <c r="B12" s="3">
        <f t="shared" ref="B12:B49" si="0">B11+1</f>
        <v>3</v>
      </c>
      <c r="C12" s="426" t="str">
        <f>'②出艇申告記録用紙 _別紙５'!C12</f>
        <v>牛若丸　V</v>
      </c>
      <c r="D12" s="427"/>
      <c r="E12" s="341">
        <f>'②出艇申告記録用紙 _別紙５'!E12</f>
        <v>6034</v>
      </c>
      <c r="F12" s="339" t="str">
        <f>'②出艇申告記録用紙 _別紙５'!F12</f>
        <v>ファースト30JK</v>
      </c>
      <c r="G12" s="113" t="s">
        <v>162</v>
      </c>
      <c r="H12" s="120" t="s">
        <v>82</v>
      </c>
      <c r="I12" s="121"/>
      <c r="J12" s="358"/>
      <c r="K12" s="12"/>
      <c r="L12" s="118"/>
      <c r="M12" s="10"/>
    </row>
    <row r="13" spans="2:13" ht="21" customHeight="1" x14ac:dyDescent="0.15">
      <c r="B13" s="3">
        <f t="shared" si="0"/>
        <v>4</v>
      </c>
      <c r="C13" s="426" t="str">
        <f>'②出艇申告記録用紙 _別紙５'!C13</f>
        <v>WAVYHOT</v>
      </c>
      <c r="D13" s="427"/>
      <c r="E13" s="347">
        <f>'②出艇申告記録用紙 _別紙５'!E13</f>
        <v>5117</v>
      </c>
      <c r="F13" s="348" t="str">
        <f>'②出艇申告記録用紙 _別紙５'!F13</f>
        <v>ヤマハ33S</v>
      </c>
      <c r="G13" s="113" t="s">
        <v>162</v>
      </c>
      <c r="H13" s="120" t="s">
        <v>82</v>
      </c>
      <c r="I13" s="121"/>
      <c r="J13" s="358"/>
      <c r="K13" s="12"/>
      <c r="L13" s="118"/>
      <c r="M13" s="10"/>
    </row>
    <row r="14" spans="2:13" ht="21" customHeight="1" x14ac:dyDescent="0.15">
      <c r="B14" s="3">
        <f t="shared" si="0"/>
        <v>5</v>
      </c>
      <c r="C14" s="426" t="str">
        <f>'②出艇申告記録用紙 _別紙５'!C14</f>
        <v>七福神</v>
      </c>
      <c r="D14" s="427"/>
      <c r="E14" s="395">
        <f>'②出艇申告記録用紙 _別紙５'!E14</f>
        <v>6327</v>
      </c>
      <c r="F14" s="339" t="str">
        <f>'②出艇申告記録用紙 _別紙５'!F14</f>
        <v>ファースト31.7</v>
      </c>
      <c r="G14" s="247" t="s">
        <v>162</v>
      </c>
      <c r="H14" s="120" t="s">
        <v>82</v>
      </c>
      <c r="I14" s="121"/>
      <c r="J14" s="358"/>
      <c r="K14" s="12"/>
      <c r="L14" s="118"/>
      <c r="M14" s="10"/>
    </row>
    <row r="15" spans="2:13" ht="21" customHeight="1" x14ac:dyDescent="0.15">
      <c r="B15" s="3">
        <f t="shared" si="0"/>
        <v>6</v>
      </c>
      <c r="C15" s="426" t="str">
        <f>'②出艇申告記録用紙 _別紙５'!C15</f>
        <v>寿限無</v>
      </c>
      <c r="D15" s="427"/>
      <c r="E15" s="341">
        <f>'②出艇申告記録用紙 _別紙５'!E15</f>
        <v>2070</v>
      </c>
      <c r="F15" s="339" t="str">
        <f>'②出艇申告記録用紙 _別紙５'!F15</f>
        <v>ファースト31.7</v>
      </c>
      <c r="G15" s="113" t="s">
        <v>162</v>
      </c>
      <c r="H15" s="120" t="s">
        <v>82</v>
      </c>
      <c r="I15" s="121"/>
      <c r="J15" s="117"/>
      <c r="K15" s="12"/>
      <c r="L15" s="118"/>
      <c r="M15" s="10"/>
    </row>
    <row r="16" spans="2:13" ht="21" customHeight="1" x14ac:dyDescent="0.15">
      <c r="B16" s="3">
        <f t="shared" si="0"/>
        <v>7</v>
      </c>
      <c r="C16" s="426" t="str">
        <f>'②出艇申告記録用紙 _別紙５'!C16</f>
        <v>FIRST SPIRIT Ⅱ</v>
      </c>
      <c r="D16" s="427"/>
      <c r="E16" s="341">
        <f>'②出艇申告記録用紙 _別紙５'!E16</f>
        <v>6913</v>
      </c>
      <c r="F16" s="337" t="str">
        <f>'②出艇申告記録用紙 _別紙５'!F16</f>
        <v>SunOdyssey349</v>
      </c>
      <c r="G16" s="113" t="s">
        <v>162</v>
      </c>
      <c r="H16" s="120" t="s">
        <v>82</v>
      </c>
      <c r="I16" s="121"/>
      <c r="J16" s="358"/>
      <c r="K16" s="12"/>
      <c r="L16" s="118"/>
      <c r="M16" s="10"/>
    </row>
    <row r="17" spans="2:13" ht="21" customHeight="1" x14ac:dyDescent="0.15">
      <c r="B17" s="3">
        <f t="shared" si="0"/>
        <v>8</v>
      </c>
      <c r="C17" s="426" t="str">
        <f>'②出艇申告記録用紙 _別紙５'!C17</f>
        <v>TRITON　XV</v>
      </c>
      <c r="D17" s="427"/>
      <c r="E17" s="341">
        <f>'②出艇申告記録用紙 _別紙５'!E17</f>
        <v>6550</v>
      </c>
      <c r="F17" s="339" t="str">
        <f>'②出艇申告記録用紙 _別紙５'!F17</f>
        <v>ファースト30JK</v>
      </c>
      <c r="G17" s="113" t="s">
        <v>162</v>
      </c>
      <c r="H17" s="120" t="s">
        <v>82</v>
      </c>
      <c r="I17" s="121"/>
      <c r="J17" s="358"/>
      <c r="K17" s="12"/>
      <c r="L17" s="118"/>
      <c r="M17" s="10"/>
    </row>
    <row r="18" spans="2:13" ht="21" customHeight="1" x14ac:dyDescent="0.15">
      <c r="B18" s="3">
        <f t="shared" si="0"/>
        <v>9</v>
      </c>
      <c r="C18" s="426" t="str">
        <f>'②出艇申告記録用紙 _別紙５'!C18</f>
        <v>KOKOPELLI</v>
      </c>
      <c r="D18" s="427"/>
      <c r="E18" s="341">
        <f>'②出艇申告記録用紙 _別紙５'!E18</f>
        <v>200</v>
      </c>
      <c r="F18" s="339" t="str">
        <f>'②出艇申告記録用紙 _別紙５'!F18</f>
        <v>ババリア30</v>
      </c>
      <c r="G18" s="113" t="s">
        <v>162</v>
      </c>
      <c r="H18" s="120" t="s">
        <v>82</v>
      </c>
      <c r="I18" s="121"/>
      <c r="J18" s="117"/>
      <c r="K18" s="12"/>
      <c r="L18" s="118"/>
      <c r="M18" s="10"/>
    </row>
    <row r="19" spans="2:13" ht="21" customHeight="1" x14ac:dyDescent="0.15">
      <c r="B19" s="3">
        <f t="shared" si="0"/>
        <v>10</v>
      </c>
      <c r="C19" s="426" t="str">
        <f>'②出艇申告記録用紙 _別紙５'!C19</f>
        <v>JOVIAL FIVE Ⅴ</v>
      </c>
      <c r="D19" s="427"/>
      <c r="E19" s="341">
        <f>'②出艇申告記録用紙 _別紙５'!E19</f>
        <v>6186</v>
      </c>
      <c r="F19" s="337" t="str">
        <f>'②出艇申告記録用紙 _別紙５'!F19</f>
        <v>HANSE 345</v>
      </c>
      <c r="G19" s="113" t="s">
        <v>162</v>
      </c>
      <c r="H19" s="120" t="s">
        <v>82</v>
      </c>
      <c r="I19" s="121"/>
      <c r="J19" s="358"/>
      <c r="K19" s="12"/>
      <c r="L19" s="118"/>
      <c r="M19" s="10"/>
    </row>
    <row r="20" spans="2:13" ht="21" customHeight="1" x14ac:dyDescent="0.25">
      <c r="B20" s="3">
        <f t="shared" si="0"/>
        <v>11</v>
      </c>
      <c r="C20" s="422" t="str">
        <f>'②出艇申告記録用紙 _別紙５'!C20</f>
        <v>BOSS</v>
      </c>
      <c r="D20" s="423"/>
      <c r="E20" s="341">
        <f>'②出艇申告記録用紙 _別紙５'!E20</f>
        <v>4126</v>
      </c>
      <c r="F20" s="339" t="str">
        <f>'②出艇申告記録用紙 _別紙５'!F20</f>
        <v>ファースト33.7</v>
      </c>
      <c r="G20" s="113" t="s">
        <v>162</v>
      </c>
      <c r="H20" s="120" t="s">
        <v>82</v>
      </c>
      <c r="I20" s="121"/>
      <c r="J20" s="117"/>
      <c r="K20" s="12"/>
      <c r="L20" s="118"/>
      <c r="M20" s="10"/>
    </row>
    <row r="21" spans="2:13" ht="21" customHeight="1" x14ac:dyDescent="0.15">
      <c r="B21" s="3">
        <f t="shared" si="0"/>
        <v>12</v>
      </c>
      <c r="C21" s="426" t="str">
        <f>'②出艇申告記録用紙 _別紙５'!C21</f>
        <v>ALBATROSS</v>
      </c>
      <c r="D21" s="427"/>
      <c r="E21" s="341">
        <f>'②出艇申告記録用紙 _別紙５'!E21</f>
        <v>107</v>
      </c>
      <c r="F21" s="339" t="str">
        <f>'②出艇申告記録用紙 _別紙５'!F21</f>
        <v>ファースト33.7</v>
      </c>
      <c r="G21" s="113" t="s">
        <v>162</v>
      </c>
      <c r="H21" s="120" t="s">
        <v>82</v>
      </c>
      <c r="I21" s="121"/>
      <c r="J21" s="358"/>
      <c r="K21" s="12"/>
      <c r="L21" s="118"/>
      <c r="M21" s="10"/>
    </row>
    <row r="22" spans="2:13" ht="21" customHeight="1" x14ac:dyDescent="0.25">
      <c r="B22" s="3">
        <f t="shared" si="0"/>
        <v>13</v>
      </c>
      <c r="C22" s="422" t="str">
        <f>'②出艇申告記録用紙 _別紙５'!C22</f>
        <v>VISCONTINA</v>
      </c>
      <c r="D22" s="423"/>
      <c r="E22" s="341">
        <f>'②出艇申告記録用紙 _別紙５'!E22</f>
        <v>3939</v>
      </c>
      <c r="F22" s="339" t="str">
        <f>'②出艇申告記録用紙 _別紙５'!F22</f>
        <v>XP33</v>
      </c>
      <c r="G22" s="113" t="s">
        <v>162</v>
      </c>
      <c r="H22" s="120" t="s">
        <v>82</v>
      </c>
      <c r="I22" s="121"/>
      <c r="J22" s="358"/>
      <c r="K22" s="12"/>
      <c r="L22" s="118"/>
      <c r="M22" s="10"/>
    </row>
    <row r="23" spans="2:13" ht="21" customHeight="1" x14ac:dyDescent="0.25">
      <c r="B23" s="3">
        <f t="shared" si="0"/>
        <v>14</v>
      </c>
      <c r="C23" s="422" t="str">
        <f>'②出艇申告記録用紙 _別紙５'!C23</f>
        <v>Japoneira</v>
      </c>
      <c r="D23" s="423"/>
      <c r="E23" s="341">
        <f>'②出艇申告記録用紙 _別紙５'!E23</f>
        <v>1668</v>
      </c>
      <c r="F23" s="392" t="str">
        <f>'②出艇申告記録用紙 _別紙５'!F23</f>
        <v>ユーデルフローリック9.6</v>
      </c>
      <c r="G23" s="113" t="s">
        <v>162</v>
      </c>
      <c r="H23" s="120" t="s">
        <v>82</v>
      </c>
      <c r="I23" s="121"/>
      <c r="J23" s="117"/>
      <c r="K23" s="12"/>
      <c r="L23" s="118"/>
      <c r="M23" s="10"/>
    </row>
    <row r="24" spans="2:13" ht="21" customHeight="1" x14ac:dyDescent="0.25">
      <c r="B24" s="3">
        <f t="shared" si="0"/>
        <v>15</v>
      </c>
      <c r="C24" s="422" t="str">
        <f>'②出艇申告記録用紙 _別紙５'!C24</f>
        <v>CORAL SEA</v>
      </c>
      <c r="D24" s="423"/>
      <c r="E24" s="341" t="str">
        <f>'②出艇申告記録用紙 _別紙５'!E24</f>
        <v>#</v>
      </c>
      <c r="F24" s="349" t="str">
        <f>'②出艇申告記録用紙 _別紙５'!F24</f>
        <v>ﾊﾞﾊﾞﾘｱ30+</v>
      </c>
      <c r="G24" s="113" t="s">
        <v>162</v>
      </c>
      <c r="H24" s="120" t="s">
        <v>82</v>
      </c>
      <c r="I24" s="121"/>
      <c r="J24" s="117"/>
      <c r="K24" s="12"/>
      <c r="L24" s="118"/>
      <c r="M24" s="10"/>
    </row>
    <row r="25" spans="2:13" ht="21" customHeight="1" x14ac:dyDescent="0.25">
      <c r="B25" s="3">
        <f t="shared" si="0"/>
        <v>16</v>
      </c>
      <c r="C25" s="422" t="str">
        <f>'②出艇申告記録用紙 _別紙５'!C25</f>
        <v>STORK　Ⅲ</v>
      </c>
      <c r="D25" s="423"/>
      <c r="E25" s="341">
        <f>'②出艇申告記録用紙 _別紙５'!E25</f>
        <v>1712</v>
      </c>
      <c r="F25" s="339" t="str">
        <f>'②出艇申告記録用紙 _別紙５'!F25</f>
        <v>ディーフォー30</v>
      </c>
      <c r="G25" s="113" t="s">
        <v>162</v>
      </c>
      <c r="H25" s="120" t="s">
        <v>82</v>
      </c>
      <c r="I25" s="121"/>
      <c r="J25" s="358"/>
      <c r="K25" s="12"/>
      <c r="L25" s="118"/>
      <c r="M25" s="10"/>
    </row>
    <row r="26" spans="2:13" ht="21" customHeight="1" x14ac:dyDescent="0.15">
      <c r="B26" s="3">
        <f t="shared" si="0"/>
        <v>17</v>
      </c>
      <c r="C26" s="426" t="str">
        <f>'②出艇申告記録用紙 _別紙５'!C26</f>
        <v>COCONUT GROVE</v>
      </c>
      <c r="D26" s="427"/>
      <c r="E26" s="341" t="str">
        <f>'②出艇申告記録用紙 _別紙５'!E26</f>
        <v>#</v>
      </c>
      <c r="F26" s="337" t="str">
        <f>'②出艇申告記録用紙 _別紙５'!F26</f>
        <v>ヤマハ３１S</v>
      </c>
      <c r="G26" s="113" t="s">
        <v>162</v>
      </c>
      <c r="H26" s="120" t="s">
        <v>82</v>
      </c>
      <c r="I26" s="121"/>
      <c r="J26" s="117"/>
      <c r="K26" s="12"/>
      <c r="L26" s="118"/>
      <c r="M26" s="10"/>
    </row>
    <row r="27" spans="2:13" ht="21" customHeight="1" x14ac:dyDescent="0.15">
      <c r="B27" s="3">
        <f t="shared" si="0"/>
        <v>18</v>
      </c>
      <c r="C27" s="426" t="str">
        <f>'②出艇申告記録用紙 _別紙５'!C27</f>
        <v>ARCA</v>
      </c>
      <c r="D27" s="427"/>
      <c r="E27" s="341" t="str">
        <f>'②出艇申告記録用紙 _別紙５'!E27</f>
        <v>#</v>
      </c>
      <c r="F27" s="337" t="str">
        <f>'②出艇申告記録用紙 _別紙５'!F27</f>
        <v>ババリア30</v>
      </c>
      <c r="G27" s="113" t="s">
        <v>162</v>
      </c>
      <c r="H27" s="120" t="s">
        <v>82</v>
      </c>
      <c r="I27" s="121"/>
      <c r="J27" s="358"/>
      <c r="K27" s="12"/>
      <c r="L27" s="12"/>
      <c r="M27" s="10"/>
    </row>
    <row r="28" spans="2:13" ht="21" customHeight="1" x14ac:dyDescent="0.15">
      <c r="B28" s="3">
        <f t="shared" si="0"/>
        <v>19</v>
      </c>
      <c r="C28" s="426" t="str">
        <f>'②出艇申告記録用紙 _別紙５'!C28</f>
        <v>MISS NIPPON Ⅷ</v>
      </c>
      <c r="D28" s="427"/>
      <c r="E28" s="341">
        <f>'②出艇申告記録用紙 _別紙５'!E28</f>
        <v>6793</v>
      </c>
      <c r="F28" s="337" t="str">
        <f>'②出艇申告記録用紙 _別紙５'!F28</f>
        <v>FIRST40MO</v>
      </c>
      <c r="G28" s="113" t="s">
        <v>162</v>
      </c>
      <c r="H28" s="120" t="s">
        <v>82</v>
      </c>
      <c r="I28" s="121"/>
      <c r="J28" s="358"/>
      <c r="K28" s="12"/>
      <c r="L28" s="12"/>
      <c r="M28" s="10"/>
    </row>
    <row r="29" spans="2:13" ht="21" customHeight="1" x14ac:dyDescent="0.2">
      <c r="B29" s="3">
        <f t="shared" si="0"/>
        <v>20</v>
      </c>
      <c r="C29" s="428" t="str">
        <f>'②出艇申告記録用紙 _別紙５'!C29</f>
        <v>ヤマハ３０青(HMYC)</v>
      </c>
      <c r="D29" s="429"/>
      <c r="E29" s="341" t="str">
        <f>'②出艇申告記録用紙 _別紙５'!E29</f>
        <v>#</v>
      </c>
      <c r="F29" s="340" t="str">
        <f>'②出艇申告記録用紙 _別紙５'!F29</f>
        <v>ヤマハ３０MO</v>
      </c>
      <c r="G29" s="113" t="s">
        <v>162</v>
      </c>
      <c r="H29" s="120" t="s">
        <v>82</v>
      </c>
      <c r="I29" s="121"/>
      <c r="J29" s="117"/>
      <c r="K29" s="12"/>
      <c r="L29" s="118"/>
      <c r="M29" s="10"/>
    </row>
    <row r="30" spans="2:13" ht="21" customHeight="1" x14ac:dyDescent="0.25">
      <c r="B30" s="3">
        <f t="shared" si="0"/>
        <v>21</v>
      </c>
      <c r="C30" s="422" t="str">
        <f>'②出艇申告記録用紙 _別紙５'!C30</f>
        <v>バレリーナ</v>
      </c>
      <c r="D30" s="423"/>
      <c r="E30" s="341" t="str">
        <f>'②出艇申告記録用紙 _別紙５'!E30</f>
        <v>#</v>
      </c>
      <c r="F30" s="339" t="str">
        <f>'②出艇申告記録用紙 _別紙５'!F30</f>
        <v>コンバック27</v>
      </c>
      <c r="G30" s="113" t="s">
        <v>162</v>
      </c>
      <c r="H30" s="120" t="s">
        <v>82</v>
      </c>
      <c r="I30" s="121"/>
      <c r="J30" s="117"/>
      <c r="K30" s="12"/>
      <c r="L30" s="118"/>
      <c r="M30" s="10"/>
    </row>
    <row r="31" spans="2:13" ht="21" customHeight="1" x14ac:dyDescent="0.25">
      <c r="B31" s="3">
        <f t="shared" si="0"/>
        <v>22</v>
      </c>
      <c r="C31" s="422" t="str">
        <f>'②出艇申告記録用紙 _別紙５'!C31</f>
        <v>東京海上（ヤマハ）</v>
      </c>
      <c r="D31" s="423"/>
      <c r="E31" s="341" t="str">
        <f>'②出艇申告記録用紙 _別紙５'!E31</f>
        <v>#</v>
      </c>
      <c r="F31" s="339" t="str">
        <f>'②出艇申告記録用紙 _別紙５'!F31</f>
        <v>ヤマハ３０MO</v>
      </c>
      <c r="G31" s="113" t="s">
        <v>162</v>
      </c>
      <c r="H31" s="120" t="s">
        <v>82</v>
      </c>
      <c r="I31" s="121"/>
      <c r="J31" s="117"/>
      <c r="K31" s="12"/>
      <c r="L31" s="118"/>
      <c r="M31" s="10"/>
    </row>
    <row r="32" spans="2:13" ht="21" customHeight="1" x14ac:dyDescent="0.15">
      <c r="B32" s="3">
        <f t="shared" si="0"/>
        <v>23</v>
      </c>
      <c r="C32" s="426" t="str">
        <f>'②出艇申告記録用紙 _別紙５'!C32</f>
        <v>コンテッサⅩⅣ</v>
      </c>
      <c r="D32" s="427"/>
      <c r="E32" s="341">
        <f>'②出艇申告記録用紙 _別紙５'!E32</f>
        <v>188</v>
      </c>
      <c r="F32" s="337" t="str">
        <f>'②出艇申告記録用紙 _別紙５'!F32</f>
        <v>FIRST 40</v>
      </c>
      <c r="G32" s="113" t="s">
        <v>162</v>
      </c>
      <c r="H32" s="120" t="s">
        <v>82</v>
      </c>
      <c r="I32" s="121"/>
      <c r="J32" s="117"/>
      <c r="K32" s="12"/>
      <c r="L32" s="118"/>
      <c r="M32" s="10"/>
    </row>
    <row r="33" spans="2:13" ht="21" customHeight="1" x14ac:dyDescent="0.15">
      <c r="B33" s="3">
        <f t="shared" si="0"/>
        <v>24</v>
      </c>
      <c r="C33" s="412" t="str">
        <f>'②出艇申告記録用紙 _別紙５'!C33</f>
        <v>ラルゴ</v>
      </c>
      <c r="D33" s="413">
        <f>'②出艇申告記録用紙 _別紙５'!D33</f>
        <v>0</v>
      </c>
      <c r="E33" s="341" t="str">
        <f>'②出艇申告記録用紙 _別紙５'!E33</f>
        <v>#</v>
      </c>
      <c r="F33" s="376" t="str">
        <f>'②出艇申告記録用紙 _別紙５'!F33</f>
        <v>サンオデッセイ32</v>
      </c>
      <c r="G33" s="113" t="s">
        <v>162</v>
      </c>
      <c r="H33" s="120" t="s">
        <v>82</v>
      </c>
      <c r="I33" s="121"/>
      <c r="J33" s="117"/>
      <c r="K33" s="12"/>
      <c r="L33" s="118"/>
      <c r="M33" s="10"/>
    </row>
    <row r="34" spans="2:13" ht="21" customHeight="1" x14ac:dyDescent="0.25">
      <c r="B34" s="3">
        <f t="shared" si="0"/>
        <v>25</v>
      </c>
      <c r="C34" s="410" t="str">
        <f>'②出艇申告記録用紙 _別紙５'!C34</f>
        <v>てこ丸</v>
      </c>
      <c r="D34" s="411">
        <f>'②出艇申告記録用紙 _別紙５'!D34</f>
        <v>0</v>
      </c>
      <c r="E34" s="341" t="str">
        <f>'②出艇申告記録用紙 _別紙５'!E34</f>
        <v>#</v>
      </c>
      <c r="F34" s="377" t="str">
        <f>'②出艇申告記録用紙 _別紙５'!F34</f>
        <v>サンファースト35</v>
      </c>
      <c r="G34" s="113" t="s">
        <v>162</v>
      </c>
      <c r="H34" s="120" t="s">
        <v>82</v>
      </c>
      <c r="I34" s="121"/>
      <c r="J34" s="117"/>
      <c r="K34" s="12"/>
      <c r="L34" s="118"/>
      <c r="M34" s="10"/>
    </row>
    <row r="35" spans="2:13" ht="21" customHeight="1" x14ac:dyDescent="0.15">
      <c r="B35" s="3">
        <f t="shared" si="0"/>
        <v>26</v>
      </c>
      <c r="C35" s="426" t="str">
        <f>'②出艇申告記録用紙 _別紙５'!C35</f>
        <v>EARLYBIRD</v>
      </c>
      <c r="D35" s="427"/>
      <c r="E35" s="341">
        <f>'②出艇申告記録用紙 _別紙５'!E35</f>
        <v>1110</v>
      </c>
      <c r="F35" s="337" t="str">
        <f>'②出艇申告記録用紙 _別紙５'!F35</f>
        <v>DEHLER36</v>
      </c>
      <c r="G35" s="113" t="s">
        <v>162</v>
      </c>
      <c r="H35" s="120" t="s">
        <v>82</v>
      </c>
      <c r="I35" s="121"/>
      <c r="J35" s="117"/>
      <c r="K35" s="12"/>
      <c r="L35" s="118"/>
      <c r="M35" s="10"/>
    </row>
    <row r="36" spans="2:13" ht="21" customHeight="1" x14ac:dyDescent="0.15">
      <c r="B36" s="3">
        <f t="shared" si="0"/>
        <v>27</v>
      </c>
      <c r="C36" s="426" t="str">
        <f>'②出艇申告記録用紙 _別紙５'!C36</f>
        <v>MAHANA</v>
      </c>
      <c r="D36" s="427"/>
      <c r="E36" s="341">
        <f>'②出艇申告記録用紙 _別紙５'!E36</f>
        <v>1423</v>
      </c>
      <c r="F36" s="337" t="str">
        <f>'②出艇申告記録用紙 _別紙５'!F36</f>
        <v>X-332</v>
      </c>
      <c r="G36" s="113" t="s">
        <v>162</v>
      </c>
      <c r="H36" s="120" t="s">
        <v>82</v>
      </c>
      <c r="I36" s="121"/>
      <c r="J36" s="117"/>
      <c r="K36" s="12"/>
      <c r="L36" s="118"/>
      <c r="M36" s="10"/>
    </row>
    <row r="37" spans="2:13" ht="21" customHeight="1" x14ac:dyDescent="0.15">
      <c r="B37" s="3">
        <f t="shared" si="0"/>
        <v>28</v>
      </c>
      <c r="C37" s="426" t="str">
        <f>'②出艇申告記録用紙 _別紙５'!C37</f>
        <v>SIESTA</v>
      </c>
      <c r="D37" s="427"/>
      <c r="E37" s="341">
        <f>'②出艇申告記録用紙 _別紙５'!E37</f>
        <v>1023</v>
      </c>
      <c r="F37" s="338" t="str">
        <f>'②出艇申告記録用紙 _別紙５'!F37</f>
        <v>OCEANIS 343</v>
      </c>
      <c r="G37" s="113" t="s">
        <v>162</v>
      </c>
      <c r="H37" s="120" t="s">
        <v>82</v>
      </c>
      <c r="I37" s="121"/>
      <c r="J37" s="117"/>
      <c r="K37" s="12"/>
      <c r="L37" s="118"/>
      <c r="M37" s="10"/>
    </row>
    <row r="38" spans="2:13" ht="21" customHeight="1" x14ac:dyDescent="0.2">
      <c r="B38" s="3">
        <f t="shared" si="0"/>
        <v>29</v>
      </c>
      <c r="C38" s="389" t="str">
        <f>'②出艇申告記録用紙 _別紙５'!C38</f>
        <v>ウォーターレディー</v>
      </c>
      <c r="D38" s="390"/>
      <c r="E38" s="341" t="str">
        <f>'②出艇申告記録用紙 _別紙５'!E38</f>
        <v>blue</v>
      </c>
      <c r="F38" s="339" t="str">
        <f>'②出艇申告記録用紙 _別紙５'!F38</f>
        <v>横山31</v>
      </c>
      <c r="G38" s="113" t="s">
        <v>162</v>
      </c>
      <c r="H38" s="120" t="s">
        <v>82</v>
      </c>
      <c r="I38" s="121"/>
      <c r="J38" s="117"/>
      <c r="K38" s="12"/>
      <c r="L38" s="118"/>
      <c r="M38" s="10"/>
    </row>
    <row r="39" spans="2:13" ht="21" customHeight="1" x14ac:dyDescent="0.2">
      <c r="B39" s="391">
        <f t="shared" si="0"/>
        <v>30</v>
      </c>
      <c r="C39" s="389" t="str">
        <f>'②出艇申告記録用紙 _別紙５'!C39</f>
        <v>ウインドフェアリイ</v>
      </c>
      <c r="D39" s="390"/>
      <c r="E39" s="341" t="str">
        <f>'②出艇申告記録用紙 _別紙５'!E39</f>
        <v>red</v>
      </c>
      <c r="F39" s="339" t="str">
        <f>'②出艇申告記録用紙 _別紙５'!F39</f>
        <v>ファー36</v>
      </c>
      <c r="G39" s="113" t="s">
        <v>162</v>
      </c>
      <c r="H39" s="120" t="s">
        <v>82</v>
      </c>
      <c r="I39" s="121"/>
      <c r="J39" s="117"/>
      <c r="K39" s="12"/>
      <c r="L39" s="118"/>
      <c r="M39" s="10"/>
    </row>
    <row r="40" spans="2:13" ht="21" customHeight="1" x14ac:dyDescent="0.25">
      <c r="B40" s="3">
        <f t="shared" si="0"/>
        <v>31</v>
      </c>
      <c r="C40" s="422" t="str">
        <f>'②出艇申告記録用紙 _別紙５'!C40</f>
        <v>NST-1RED</v>
      </c>
      <c r="D40" s="423"/>
      <c r="E40" s="341" t="str">
        <f>'②出艇申告記録用紙 _別紙５'!E40</f>
        <v>yellow</v>
      </c>
      <c r="F40" s="340" t="str">
        <f>'②出艇申告記録用紙 _別紙５'!F40</f>
        <v>ヤマハ30MO</v>
      </c>
      <c r="G40" s="113" t="s">
        <v>162</v>
      </c>
      <c r="H40" s="120" t="s">
        <v>82</v>
      </c>
      <c r="I40" s="121"/>
      <c r="J40" s="117"/>
      <c r="K40" s="12"/>
      <c r="L40" s="118"/>
      <c r="M40" s="10"/>
    </row>
    <row r="41" spans="2:13" ht="21" customHeight="1" x14ac:dyDescent="0.25">
      <c r="B41" s="3">
        <f t="shared" si="0"/>
        <v>32</v>
      </c>
      <c r="C41" s="422" t="str">
        <f>'②出艇申告記録用紙 _別紙５'!C41</f>
        <v>NST-2BLUE</v>
      </c>
      <c r="D41" s="423"/>
      <c r="E41" s="343" t="str">
        <f>'②出艇申告記録用紙 _別紙５'!E41</f>
        <v>#</v>
      </c>
      <c r="F41" s="340" t="str">
        <f>'②出艇申告記録用紙 _別紙５'!F41</f>
        <v>ヤマハ30MO</v>
      </c>
      <c r="G41" s="113" t="s">
        <v>162</v>
      </c>
      <c r="H41" s="120" t="s">
        <v>82</v>
      </c>
      <c r="I41" s="121"/>
      <c r="J41" s="117"/>
      <c r="K41" s="46"/>
      <c r="L41" s="118"/>
      <c r="M41" s="10"/>
    </row>
    <row r="42" spans="2:13" ht="21" customHeight="1" x14ac:dyDescent="0.15">
      <c r="B42" s="3">
        <f t="shared" si="0"/>
        <v>33</v>
      </c>
      <c r="C42" s="426" t="str">
        <f>'②出艇申告記録用紙 _別紙５'!C42</f>
        <v>PANDRA　Ⅳ</v>
      </c>
      <c r="D42" s="427"/>
      <c r="E42" s="341">
        <f>'②出艇申告記録用紙 _別紙５'!E42</f>
        <v>33</v>
      </c>
      <c r="F42" s="342" t="str">
        <f>'②出艇申告記録用紙 _別紙５'!F42</f>
        <v>ファースト31.7</v>
      </c>
      <c r="G42" s="113" t="s">
        <v>162</v>
      </c>
      <c r="H42" s="120" t="s">
        <v>82</v>
      </c>
      <c r="I42" s="121"/>
      <c r="J42" s="117"/>
      <c r="K42" s="12"/>
      <c r="L42" s="118"/>
      <c r="M42" s="10"/>
    </row>
    <row r="43" spans="2:13" ht="21" customHeight="1" x14ac:dyDescent="0.15">
      <c r="B43" s="3">
        <f t="shared" si="0"/>
        <v>34</v>
      </c>
      <c r="C43" s="426" t="str">
        <f>'②出艇申告記録用紙 _別紙５'!C43</f>
        <v>SELF RELIANCE</v>
      </c>
      <c r="D43" s="427"/>
      <c r="E43" s="341">
        <f>'②出艇申告記録用紙 _別紙５'!E43</f>
        <v>6728</v>
      </c>
      <c r="F43" s="337" t="str">
        <f>'②出艇申告記録用紙 _別紙５'!F43</f>
        <v>DUFOUR 335GL</v>
      </c>
      <c r="G43" s="113" t="s">
        <v>162</v>
      </c>
      <c r="H43" s="124" t="s">
        <v>82</v>
      </c>
      <c r="I43" s="125"/>
      <c r="J43" s="193"/>
      <c r="K43" s="192"/>
      <c r="L43" s="194"/>
      <c r="M43" s="10"/>
    </row>
    <row r="44" spans="2:13" ht="21" customHeight="1" x14ac:dyDescent="0.25">
      <c r="B44" s="3">
        <f t="shared" si="0"/>
        <v>35</v>
      </c>
      <c r="C44" s="410" t="str">
        <f>'②出艇申告記録用紙 _別紙５'!C44</f>
        <v>RAIA</v>
      </c>
      <c r="D44" s="411">
        <f>'②出艇申告記録用紙 _別紙５'!D44</f>
        <v>0</v>
      </c>
      <c r="E44" s="343" t="str">
        <f>'②出艇申告記録用紙 _別紙５'!E44</f>
        <v>#</v>
      </c>
      <c r="F44" s="344" t="str">
        <f>'②出艇申告記録用紙 _別紙５'!F44</f>
        <v>ヤング99MOD</v>
      </c>
      <c r="G44" s="113" t="s">
        <v>162</v>
      </c>
      <c r="H44" s="124" t="s">
        <v>82</v>
      </c>
      <c r="I44" s="125"/>
      <c r="J44" s="193"/>
      <c r="K44" s="192"/>
      <c r="L44" s="194"/>
      <c r="M44" s="10"/>
    </row>
    <row r="45" spans="2:13" ht="21" customHeight="1" x14ac:dyDescent="0.15">
      <c r="B45" s="3">
        <f t="shared" si="0"/>
        <v>36</v>
      </c>
      <c r="C45" s="420" t="str">
        <f>'②出艇申告記録用紙 _別紙５'!C45</f>
        <v>Momo</v>
      </c>
      <c r="D45" s="421">
        <f>'②出艇申告記録用紙 _別紙５'!D45</f>
        <v>0</v>
      </c>
      <c r="E45" s="341">
        <f>'②出艇申告記録用紙 _別紙５'!E45</f>
        <v>2986</v>
      </c>
      <c r="F45" s="350" t="str">
        <f>'②出艇申告記録用紙 _別紙５'!F45</f>
        <v>ナウタースワン36</v>
      </c>
      <c r="G45" s="113" t="s">
        <v>162</v>
      </c>
      <c r="H45" s="124" t="s">
        <v>82</v>
      </c>
      <c r="I45" s="125"/>
      <c r="J45" s="193"/>
      <c r="K45" s="192"/>
      <c r="L45" s="194"/>
      <c r="M45" s="10"/>
    </row>
    <row r="46" spans="2:13" ht="21" customHeight="1" x14ac:dyDescent="0.25">
      <c r="B46" s="3">
        <f t="shared" si="0"/>
        <v>37</v>
      </c>
      <c r="C46" s="422" t="str">
        <f>'②出艇申告記録用紙 _別紙５'!C46</f>
        <v>東京都市大学</v>
      </c>
      <c r="D46" s="423"/>
      <c r="E46" s="341" t="str">
        <f>'②出艇申告記録用紙 _別紙５'!E46</f>
        <v>#</v>
      </c>
      <c r="F46" s="375" t="str">
        <f>'②出艇申告記録用紙 _別紙５'!F46</f>
        <v>シーム31</v>
      </c>
      <c r="G46" s="113" t="s">
        <v>162</v>
      </c>
      <c r="H46" s="124" t="s">
        <v>82</v>
      </c>
      <c r="I46" s="125"/>
      <c r="J46" s="193"/>
      <c r="K46" s="192"/>
      <c r="L46" s="194"/>
      <c r="M46" s="10"/>
    </row>
    <row r="47" spans="2:13" ht="21" customHeight="1" x14ac:dyDescent="0.25">
      <c r="B47" s="3">
        <f t="shared" si="0"/>
        <v>38</v>
      </c>
      <c r="C47" s="422" t="str">
        <f>'②出艇申告記録用紙 _別紙５'!C47</f>
        <v>ヤマハ３０（桃）</v>
      </c>
      <c r="D47" s="423"/>
      <c r="E47" s="341" t="str">
        <f>'②出艇申告記録用紙 _別紙５'!E47</f>
        <v>#</v>
      </c>
      <c r="F47" s="375" t="str">
        <f>'②出艇申告記録用紙 _別紙５'!F47</f>
        <v>ヤマハ30MO</v>
      </c>
      <c r="G47" s="113" t="s">
        <v>162</v>
      </c>
      <c r="H47" s="124" t="s">
        <v>82</v>
      </c>
      <c r="I47" s="125"/>
      <c r="J47" s="193"/>
      <c r="K47" s="192"/>
      <c r="L47" s="194"/>
      <c r="M47" s="10"/>
    </row>
    <row r="48" spans="2:13" ht="21" customHeight="1" x14ac:dyDescent="0.25">
      <c r="B48" s="3">
        <f t="shared" si="0"/>
        <v>39</v>
      </c>
      <c r="C48" s="422" t="str">
        <f>'②出艇申告記録用紙 _別紙５'!C48</f>
        <v>パイオニア８</v>
      </c>
      <c r="D48" s="423">
        <f>'②出艇申告記録用紙 _別紙５'!D48</f>
        <v>0</v>
      </c>
      <c r="E48" s="341">
        <f>'②出艇申告記録用紙 _別紙５'!E48</f>
        <v>6698</v>
      </c>
      <c r="F48" s="375" t="str">
        <f>'②出艇申告記録用紙 _別紙５'!F48</f>
        <v>ヤマハ 34</v>
      </c>
      <c r="G48" s="113" t="s">
        <v>162</v>
      </c>
      <c r="H48" s="124" t="s">
        <v>82</v>
      </c>
      <c r="I48" s="125"/>
      <c r="J48" s="193"/>
      <c r="K48" s="192"/>
      <c r="L48" s="194"/>
      <c r="M48" s="10"/>
    </row>
    <row r="49" spans="2:13" ht="21" customHeight="1" thickBot="1" x14ac:dyDescent="0.3">
      <c r="B49" s="3">
        <f t="shared" si="0"/>
        <v>40</v>
      </c>
      <c r="C49" s="422"/>
      <c r="D49" s="423"/>
      <c r="E49" s="256"/>
      <c r="F49" s="321"/>
      <c r="G49" s="114"/>
      <c r="H49" s="122"/>
      <c r="I49" s="123"/>
      <c r="J49" s="119"/>
      <c r="K49" s="14"/>
      <c r="L49" s="15"/>
      <c r="M49" s="10"/>
    </row>
    <row r="50" spans="2:13" ht="24" customHeight="1" thickTop="1" thickBot="1" x14ac:dyDescent="0.2">
      <c r="C50" s="407" t="s">
        <v>23</v>
      </c>
      <c r="D50" s="408"/>
      <c r="E50" s="257"/>
      <c r="F50" s="322"/>
      <c r="G50" s="115"/>
      <c r="H50" s="112"/>
      <c r="I50" s="111"/>
      <c r="J50" s="13"/>
      <c r="K50" s="7"/>
      <c r="L50" s="8"/>
    </row>
    <row r="51" spans="2:13" ht="6.75" customHeight="1" thickTop="1" x14ac:dyDescent="0.15"/>
    <row r="52" spans="2:13" ht="16.5" customHeight="1" x14ac:dyDescent="0.15"/>
    <row r="53" spans="2:13" ht="16.5" customHeight="1" x14ac:dyDescent="0.15"/>
    <row r="54" spans="2:13" ht="16.5" customHeight="1" x14ac:dyDescent="0.15"/>
    <row r="55" spans="2:13" ht="16.5" customHeight="1" x14ac:dyDescent="0.15"/>
    <row r="56" spans="2:13" ht="16.5" customHeight="1" x14ac:dyDescent="0.15"/>
    <row r="57" spans="2:13" ht="16.5" customHeight="1" x14ac:dyDescent="0.15"/>
    <row r="58" spans="2:13" ht="16.5" customHeight="1" x14ac:dyDescent="0.15"/>
    <row r="59" spans="2:13" ht="16.5" customHeight="1" x14ac:dyDescent="0.15"/>
  </sheetData>
  <sortState xmlns:xlrd2="http://schemas.microsoft.com/office/spreadsheetml/2017/richdata2" ref="B10:M40">
    <sortCondition ref="E10:E40"/>
  </sortState>
  <mergeCells count="44">
    <mergeCell ref="C46:D46"/>
    <mergeCell ref="C47:D47"/>
    <mergeCell ref="C49:D49"/>
    <mergeCell ref="C37:D37"/>
    <mergeCell ref="C40:D40"/>
    <mergeCell ref="C41:D41"/>
    <mergeCell ref="C42:D42"/>
    <mergeCell ref="C43:D43"/>
    <mergeCell ref="C30:D30"/>
    <mergeCell ref="C31:D31"/>
    <mergeCell ref="C32:D32"/>
    <mergeCell ref="C35:D35"/>
    <mergeCell ref="C36:D36"/>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E3:H3"/>
    <mergeCell ref="C9:D9"/>
    <mergeCell ref="J9:L9"/>
    <mergeCell ref="C50:D50"/>
    <mergeCell ref="H9:I9"/>
    <mergeCell ref="E5:G5"/>
    <mergeCell ref="C34:D34"/>
    <mergeCell ref="C45:D45"/>
    <mergeCell ref="C48:D48"/>
    <mergeCell ref="C44:D44"/>
    <mergeCell ref="C33:D33"/>
    <mergeCell ref="C10:D10"/>
    <mergeCell ref="C11:D11"/>
    <mergeCell ref="C12:D12"/>
    <mergeCell ref="C13:D13"/>
    <mergeCell ref="C14:D14"/>
  </mergeCells>
  <phoneticPr fontId="4"/>
  <pageMargins left="0.6692913385826772" right="0.23622047244094491" top="0.39370078740157483" bottom="0.19685039370078741" header="0.19685039370078741" footer="0.11811023622047245"/>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9"/>
  <sheetViews>
    <sheetView view="pageBreakPreview" zoomScaleNormal="100" zoomScaleSheetLayoutView="100" workbookViewId="0">
      <selection activeCell="E48" sqref="E48"/>
    </sheetView>
  </sheetViews>
  <sheetFormatPr defaultRowHeight="13.5" x14ac:dyDescent="0.15"/>
  <cols>
    <col min="1" max="1" width="1.75" customWidth="1"/>
    <col min="2" max="2" width="3.375" customWidth="1"/>
    <col min="3" max="3" width="8.25" customWidth="1"/>
    <col min="4" max="4" width="15" customWidth="1"/>
    <col min="5" max="5" width="9.625" style="2" customWidth="1"/>
    <col min="6" max="7" width="11.625" customWidth="1"/>
    <col min="9" max="9" width="12.625" customWidth="1"/>
    <col min="10" max="11" width="8.625" customWidth="1"/>
    <col min="12" max="12" width="2.375" customWidth="1"/>
  </cols>
  <sheetData>
    <row r="1" spans="2:12" ht="14.25" x14ac:dyDescent="0.15">
      <c r="C1" s="1"/>
    </row>
    <row r="2" spans="2:12" ht="9" customHeight="1" x14ac:dyDescent="0.15">
      <c r="C2" s="1"/>
      <c r="L2" s="2"/>
    </row>
    <row r="3" spans="2:12" ht="24" customHeight="1" x14ac:dyDescent="0.25">
      <c r="D3" s="252">
        <f>'②出艇申告記録用紙 _別紙５'!D3</f>
        <v>45445</v>
      </c>
      <c r="E3" s="414" t="str">
        <f>'②出艇申告記録用紙 _別紙５'!E3</f>
        <v>初鰹レガッタ</v>
      </c>
      <c r="F3" s="430"/>
      <c r="G3" s="430"/>
      <c r="H3" s="47" t="s">
        <v>33</v>
      </c>
      <c r="I3" s="47"/>
      <c r="J3" s="47"/>
    </row>
    <row r="4" spans="2:12" ht="10.5" customHeight="1" x14ac:dyDescent="0.15"/>
    <row r="5" spans="2:12" ht="14.25" x14ac:dyDescent="0.15">
      <c r="D5" s="1" t="s">
        <v>34</v>
      </c>
      <c r="E5" s="433">
        <f>'②出艇申告記録用紙 _別紙５'!E5</f>
        <v>45445</v>
      </c>
      <c r="F5" s="433"/>
      <c r="G5" s="1" t="s">
        <v>11</v>
      </c>
      <c r="H5" s="48" t="s">
        <v>107</v>
      </c>
      <c r="I5" s="1"/>
      <c r="J5" s="1"/>
    </row>
    <row r="6" spans="2:12" ht="4.5" customHeight="1" x14ac:dyDescent="0.15"/>
    <row r="7" spans="2:12" ht="14.25" x14ac:dyDescent="0.15">
      <c r="D7" s="1" t="s">
        <v>35</v>
      </c>
      <c r="E7" s="2" t="str">
        <f>'②出艇申告記録用紙 _別紙５'!E7</f>
        <v>（ファーストスピリッツ）</v>
      </c>
    </row>
    <row r="8" spans="2:12" ht="17.25" customHeight="1" thickBot="1" x14ac:dyDescent="0.2">
      <c r="C8" s="5" t="s">
        <v>0</v>
      </c>
      <c r="D8" s="4"/>
      <c r="E8" s="258" t="s">
        <v>29</v>
      </c>
      <c r="F8" s="172"/>
      <c r="G8" s="4"/>
      <c r="H8" s="4"/>
      <c r="I8" s="4"/>
      <c r="J8" s="4"/>
      <c r="K8" s="4"/>
    </row>
    <row r="9" spans="2:12" ht="29.25" customHeight="1" thickTop="1" x14ac:dyDescent="0.15">
      <c r="B9" s="3" t="s">
        <v>8</v>
      </c>
      <c r="C9" s="404" t="s">
        <v>1</v>
      </c>
      <c r="D9" s="405"/>
      <c r="E9" s="259" t="s">
        <v>2</v>
      </c>
      <c r="F9" s="431" t="s">
        <v>12</v>
      </c>
      <c r="G9" s="432"/>
      <c r="H9" s="37" t="s">
        <v>24</v>
      </c>
      <c r="I9" s="37" t="s">
        <v>13</v>
      </c>
      <c r="J9" s="405" t="s">
        <v>3</v>
      </c>
      <c r="K9" s="406"/>
      <c r="L9" s="6"/>
    </row>
    <row r="10" spans="2:12" ht="21" customHeight="1" x14ac:dyDescent="0.2">
      <c r="B10" s="3">
        <v>1</v>
      </c>
      <c r="C10" s="434" t="str">
        <f>'②出艇申告記録用紙 _別紙５'!C10</f>
        <v>SION</v>
      </c>
      <c r="D10" s="435"/>
      <c r="E10" s="341" t="str">
        <f>'②出艇申告記録用紙 _別紙５'!E10</f>
        <v>S03</v>
      </c>
      <c r="F10" s="19"/>
      <c r="G10" s="20"/>
      <c r="H10" s="16" t="s">
        <v>14</v>
      </c>
      <c r="I10" s="16" t="s">
        <v>15</v>
      </c>
      <c r="J10" s="21"/>
      <c r="K10" s="21"/>
      <c r="L10" s="10"/>
    </row>
    <row r="11" spans="2:12" ht="21" customHeight="1" x14ac:dyDescent="0.2">
      <c r="B11" s="3">
        <f>B10+1</f>
        <v>2</v>
      </c>
      <c r="C11" s="434" t="str">
        <f>'②出艇申告記録用紙 _別紙５'!C11</f>
        <v>WHITE・CREST</v>
      </c>
      <c r="D11" s="435"/>
      <c r="E11" s="341">
        <f>'②出艇申告記録用紙 _別紙５'!E11</f>
        <v>2816</v>
      </c>
      <c r="F11" s="22"/>
      <c r="G11" s="23"/>
      <c r="H11" s="17" t="s">
        <v>14</v>
      </c>
      <c r="I11" s="17" t="s">
        <v>15</v>
      </c>
      <c r="J11" s="24"/>
      <c r="K11" s="24"/>
      <c r="L11" s="10"/>
    </row>
    <row r="12" spans="2:12" ht="21" customHeight="1" x14ac:dyDescent="0.2">
      <c r="B12" s="3">
        <f t="shared" ref="B12:B49" si="0">B11+1</f>
        <v>3</v>
      </c>
      <c r="C12" s="434" t="str">
        <f>'②出艇申告記録用紙 _別紙５'!C12</f>
        <v>牛若丸　V</v>
      </c>
      <c r="D12" s="435"/>
      <c r="E12" s="341">
        <f>'②出艇申告記録用紙 _別紙５'!E12</f>
        <v>6034</v>
      </c>
      <c r="F12" s="22"/>
      <c r="G12" s="23"/>
      <c r="H12" s="17" t="s">
        <v>14</v>
      </c>
      <c r="I12" s="17" t="s">
        <v>15</v>
      </c>
      <c r="J12" s="24"/>
      <c r="K12" s="24"/>
      <c r="L12" s="10"/>
    </row>
    <row r="13" spans="2:12" ht="21" customHeight="1" x14ac:dyDescent="0.2">
      <c r="B13" s="3">
        <f t="shared" si="0"/>
        <v>4</v>
      </c>
      <c r="C13" s="434" t="str">
        <f>'②出艇申告記録用紙 _別紙５'!C13</f>
        <v>WAVYHOT</v>
      </c>
      <c r="D13" s="435"/>
      <c r="E13" s="347">
        <f>'②出艇申告記録用紙 _別紙５'!E13</f>
        <v>5117</v>
      </c>
      <c r="F13" s="22"/>
      <c r="G13" s="23"/>
      <c r="H13" s="17" t="s">
        <v>14</v>
      </c>
      <c r="I13" s="17" t="s">
        <v>15</v>
      </c>
      <c r="J13" s="24"/>
      <c r="K13" s="24"/>
      <c r="L13" s="10"/>
    </row>
    <row r="14" spans="2:12" ht="21" customHeight="1" x14ac:dyDescent="0.2">
      <c r="B14" s="3">
        <f t="shared" si="0"/>
        <v>5</v>
      </c>
      <c r="C14" s="434" t="str">
        <f>'②出艇申告記録用紙 _別紙５'!C14</f>
        <v>七福神</v>
      </c>
      <c r="D14" s="435"/>
      <c r="E14" s="395">
        <f>'②出艇申告記録用紙 _別紙５'!E14</f>
        <v>6327</v>
      </c>
      <c r="F14" s="22"/>
      <c r="G14" s="23"/>
      <c r="H14" s="17" t="s">
        <v>14</v>
      </c>
      <c r="I14" s="17" t="s">
        <v>15</v>
      </c>
      <c r="J14" s="24"/>
      <c r="K14" s="24"/>
      <c r="L14" s="10"/>
    </row>
    <row r="15" spans="2:12" ht="21" customHeight="1" x14ac:dyDescent="0.2">
      <c r="B15" s="3">
        <f t="shared" si="0"/>
        <v>6</v>
      </c>
      <c r="C15" s="434" t="str">
        <f>'②出艇申告記録用紙 _別紙５'!C15</f>
        <v>寿限無</v>
      </c>
      <c r="D15" s="435"/>
      <c r="E15" s="341">
        <f>'②出艇申告記録用紙 _別紙５'!E15</f>
        <v>2070</v>
      </c>
      <c r="F15" s="22"/>
      <c r="G15" s="23"/>
      <c r="H15" s="17" t="s">
        <v>14</v>
      </c>
      <c r="I15" s="17" t="s">
        <v>15</v>
      </c>
      <c r="J15" s="24"/>
      <c r="K15" s="24"/>
      <c r="L15" s="10"/>
    </row>
    <row r="16" spans="2:12" ht="21" customHeight="1" x14ac:dyDescent="0.2">
      <c r="B16" s="3">
        <f t="shared" si="0"/>
        <v>7</v>
      </c>
      <c r="C16" s="434" t="str">
        <f>'②出艇申告記録用紙 _別紙５'!C16</f>
        <v>FIRST SPIRIT Ⅱ</v>
      </c>
      <c r="D16" s="435">
        <f>'②出艇申告記録用紙 _別紙５'!D16</f>
        <v>0</v>
      </c>
      <c r="E16" s="341">
        <f>'②出艇申告記録用紙 _別紙５'!E16</f>
        <v>6913</v>
      </c>
      <c r="F16" s="22"/>
      <c r="G16" s="23"/>
      <c r="H16" s="17" t="s">
        <v>14</v>
      </c>
      <c r="I16" s="17" t="s">
        <v>15</v>
      </c>
      <c r="J16" s="24"/>
      <c r="K16" s="24"/>
      <c r="L16" s="10"/>
    </row>
    <row r="17" spans="2:12" ht="21" customHeight="1" x14ac:dyDescent="0.2">
      <c r="B17" s="3">
        <f t="shared" si="0"/>
        <v>8</v>
      </c>
      <c r="C17" s="434" t="str">
        <f>'②出艇申告記録用紙 _別紙５'!C17</f>
        <v>TRITON　XV</v>
      </c>
      <c r="D17" s="435">
        <f>'②出艇申告記録用紙 _別紙５'!D17</f>
        <v>0</v>
      </c>
      <c r="E17" s="341">
        <f>'②出艇申告記録用紙 _別紙５'!E17</f>
        <v>6550</v>
      </c>
      <c r="F17" s="22"/>
      <c r="G17" s="23"/>
      <c r="H17" s="17" t="s">
        <v>14</v>
      </c>
      <c r="I17" s="17" t="s">
        <v>15</v>
      </c>
      <c r="J17" s="24"/>
      <c r="K17" s="24"/>
      <c r="L17" s="10"/>
    </row>
    <row r="18" spans="2:12" ht="21" customHeight="1" x14ac:dyDescent="0.2">
      <c r="B18" s="3">
        <f t="shared" si="0"/>
        <v>9</v>
      </c>
      <c r="C18" s="434" t="str">
        <f>'②出艇申告記録用紙 _別紙５'!C18</f>
        <v>KOKOPELLI</v>
      </c>
      <c r="D18" s="435">
        <f>'②出艇申告記録用紙 _別紙５'!D18</f>
        <v>0</v>
      </c>
      <c r="E18" s="341">
        <f>'②出艇申告記録用紙 _別紙５'!E18</f>
        <v>200</v>
      </c>
      <c r="F18" s="22"/>
      <c r="G18" s="23"/>
      <c r="H18" s="17" t="s">
        <v>14</v>
      </c>
      <c r="I18" s="17" t="s">
        <v>15</v>
      </c>
      <c r="J18" s="24"/>
      <c r="K18" s="24"/>
      <c r="L18" s="10"/>
    </row>
    <row r="19" spans="2:12" ht="21" customHeight="1" x14ac:dyDescent="0.2">
      <c r="B19" s="3">
        <f t="shared" si="0"/>
        <v>10</v>
      </c>
      <c r="C19" s="434" t="str">
        <f>'②出艇申告記録用紙 _別紙５'!C19</f>
        <v>JOVIAL FIVE Ⅴ</v>
      </c>
      <c r="D19" s="435">
        <f>'②出艇申告記録用紙 _別紙５'!D19</f>
        <v>0</v>
      </c>
      <c r="E19" s="341">
        <f>'②出艇申告記録用紙 _別紙５'!E19</f>
        <v>6186</v>
      </c>
      <c r="F19" s="22"/>
      <c r="G19" s="23"/>
      <c r="H19" s="17" t="s">
        <v>14</v>
      </c>
      <c r="I19" s="17" t="s">
        <v>15</v>
      </c>
      <c r="J19" s="24"/>
      <c r="K19" s="24"/>
      <c r="L19" s="10"/>
    </row>
    <row r="20" spans="2:12" ht="21" customHeight="1" x14ac:dyDescent="0.2">
      <c r="B20" s="3">
        <f t="shared" si="0"/>
        <v>11</v>
      </c>
      <c r="C20" s="434" t="str">
        <f>'②出艇申告記録用紙 _別紙５'!C20</f>
        <v>BOSS</v>
      </c>
      <c r="D20" s="435">
        <f>'②出艇申告記録用紙 _別紙５'!D20</f>
        <v>0</v>
      </c>
      <c r="E20" s="341">
        <f>'②出艇申告記録用紙 _別紙５'!E20</f>
        <v>4126</v>
      </c>
      <c r="F20" s="22"/>
      <c r="G20" s="23"/>
      <c r="H20" s="17" t="s">
        <v>14</v>
      </c>
      <c r="I20" s="17" t="s">
        <v>15</v>
      </c>
      <c r="J20" s="24"/>
      <c r="K20" s="24"/>
      <c r="L20" s="10"/>
    </row>
    <row r="21" spans="2:12" ht="21" customHeight="1" x14ac:dyDescent="0.2">
      <c r="B21" s="3">
        <f t="shared" si="0"/>
        <v>12</v>
      </c>
      <c r="C21" s="434" t="str">
        <f>'②出艇申告記録用紙 _別紙５'!C21</f>
        <v>ALBATROSS</v>
      </c>
      <c r="D21" s="435">
        <f>'②出艇申告記録用紙 _別紙５'!D21</f>
        <v>0</v>
      </c>
      <c r="E21" s="341">
        <f>'②出艇申告記録用紙 _別紙５'!E21</f>
        <v>107</v>
      </c>
      <c r="F21" s="22"/>
      <c r="G21" s="23"/>
      <c r="H21" s="17" t="s">
        <v>14</v>
      </c>
      <c r="I21" s="17" t="s">
        <v>15</v>
      </c>
      <c r="J21" s="24"/>
      <c r="K21" s="24"/>
      <c r="L21" s="10"/>
    </row>
    <row r="22" spans="2:12" ht="21" customHeight="1" x14ac:dyDescent="0.2">
      <c r="B22" s="3">
        <f t="shared" si="0"/>
        <v>13</v>
      </c>
      <c r="C22" s="434" t="str">
        <f>'②出艇申告記録用紙 _別紙５'!C22</f>
        <v>VISCONTINA</v>
      </c>
      <c r="D22" s="435">
        <f>'②出艇申告記録用紙 _別紙５'!D22</f>
        <v>0</v>
      </c>
      <c r="E22" s="341">
        <f>'②出艇申告記録用紙 _別紙５'!E22</f>
        <v>3939</v>
      </c>
      <c r="F22" s="22"/>
      <c r="G22" s="23"/>
      <c r="H22" s="17" t="s">
        <v>14</v>
      </c>
      <c r="I22" s="17" t="s">
        <v>15</v>
      </c>
      <c r="J22" s="24"/>
      <c r="K22" s="24"/>
      <c r="L22" s="10"/>
    </row>
    <row r="23" spans="2:12" ht="21" customHeight="1" x14ac:dyDescent="0.2">
      <c r="B23" s="3">
        <f t="shared" si="0"/>
        <v>14</v>
      </c>
      <c r="C23" s="434" t="str">
        <f>'②出艇申告記録用紙 _別紙５'!C23</f>
        <v>Japoneira</v>
      </c>
      <c r="D23" s="435">
        <f>'②出艇申告記録用紙 _別紙５'!D23</f>
        <v>0</v>
      </c>
      <c r="E23" s="341">
        <f>'②出艇申告記録用紙 _別紙５'!E23</f>
        <v>1668</v>
      </c>
      <c r="F23" s="22"/>
      <c r="G23" s="23"/>
      <c r="H23" s="17" t="s">
        <v>14</v>
      </c>
      <c r="I23" s="17" t="s">
        <v>15</v>
      </c>
      <c r="J23" s="24"/>
      <c r="K23" s="24"/>
      <c r="L23" s="10"/>
    </row>
    <row r="24" spans="2:12" ht="21" customHeight="1" x14ac:dyDescent="0.2">
      <c r="B24" s="3">
        <f t="shared" si="0"/>
        <v>15</v>
      </c>
      <c r="C24" s="434" t="str">
        <f>'②出艇申告記録用紙 _別紙５'!C24</f>
        <v>CORAL SEA</v>
      </c>
      <c r="D24" s="435">
        <f>'②出艇申告記録用紙 _別紙５'!D24</f>
        <v>0</v>
      </c>
      <c r="E24" s="341" t="str">
        <f>'②出艇申告記録用紙 _別紙５'!E24</f>
        <v>#</v>
      </c>
      <c r="F24" s="22"/>
      <c r="G24" s="23"/>
      <c r="H24" s="17" t="s">
        <v>14</v>
      </c>
      <c r="I24" s="17" t="s">
        <v>15</v>
      </c>
      <c r="J24" s="24"/>
      <c r="K24" s="24"/>
      <c r="L24" s="10"/>
    </row>
    <row r="25" spans="2:12" ht="21" customHeight="1" x14ac:dyDescent="0.2">
      <c r="B25" s="3">
        <f t="shared" si="0"/>
        <v>16</v>
      </c>
      <c r="C25" s="434" t="str">
        <f>'②出艇申告記録用紙 _別紙５'!C25</f>
        <v>STORK　Ⅲ</v>
      </c>
      <c r="D25" s="435">
        <f>'②出艇申告記録用紙 _別紙５'!D25</f>
        <v>0</v>
      </c>
      <c r="E25" s="341">
        <f>'②出艇申告記録用紙 _別紙５'!E25</f>
        <v>1712</v>
      </c>
      <c r="F25" s="22"/>
      <c r="G25" s="23"/>
      <c r="H25" s="17" t="s">
        <v>14</v>
      </c>
      <c r="I25" s="17" t="s">
        <v>15</v>
      </c>
      <c r="J25" s="24"/>
      <c r="K25" s="24"/>
      <c r="L25" s="10"/>
    </row>
    <row r="26" spans="2:12" ht="21" customHeight="1" x14ac:dyDescent="0.2">
      <c r="B26" s="3">
        <f t="shared" si="0"/>
        <v>17</v>
      </c>
      <c r="C26" s="434" t="str">
        <f>'②出艇申告記録用紙 _別紙５'!C26</f>
        <v>COCONUT GROVE</v>
      </c>
      <c r="D26" s="435">
        <f>'②出艇申告記録用紙 _別紙５'!D26</f>
        <v>0</v>
      </c>
      <c r="E26" s="341" t="str">
        <f>'②出艇申告記録用紙 _別紙５'!E26</f>
        <v>#</v>
      </c>
      <c r="F26" s="22"/>
      <c r="G26" s="23"/>
      <c r="H26" s="17" t="s">
        <v>14</v>
      </c>
      <c r="I26" s="17" t="s">
        <v>15</v>
      </c>
      <c r="J26" s="24"/>
      <c r="K26" s="24"/>
      <c r="L26" s="10"/>
    </row>
    <row r="27" spans="2:12" ht="21" customHeight="1" x14ac:dyDescent="0.2">
      <c r="B27" s="3">
        <f t="shared" si="0"/>
        <v>18</v>
      </c>
      <c r="C27" s="434" t="str">
        <f>'②出艇申告記録用紙 _別紙５'!C27</f>
        <v>ARCA</v>
      </c>
      <c r="D27" s="435">
        <f>'②出艇申告記録用紙 _別紙５'!D27</f>
        <v>0</v>
      </c>
      <c r="E27" s="341" t="str">
        <f>'②出艇申告記録用紙 _別紙５'!E27</f>
        <v>#</v>
      </c>
      <c r="F27" s="241"/>
      <c r="G27" s="23"/>
      <c r="H27" s="17" t="s">
        <v>14</v>
      </c>
      <c r="I27" s="17" t="s">
        <v>15</v>
      </c>
      <c r="J27" s="12"/>
      <c r="K27" s="12"/>
      <c r="L27" s="10"/>
    </row>
    <row r="28" spans="2:12" ht="21" customHeight="1" x14ac:dyDescent="0.2">
      <c r="B28" s="3">
        <f t="shared" si="0"/>
        <v>19</v>
      </c>
      <c r="C28" s="434" t="str">
        <f>'②出艇申告記録用紙 _別紙５'!C28</f>
        <v>MISS NIPPON Ⅷ</v>
      </c>
      <c r="D28" s="435">
        <f>'②出艇申告記録用紙 _別紙５'!D28</f>
        <v>0</v>
      </c>
      <c r="E28" s="341">
        <f>'②出艇申告記録用紙 _別紙５'!E28</f>
        <v>6793</v>
      </c>
      <c r="F28" s="241"/>
      <c r="G28" s="23"/>
      <c r="H28" s="17" t="s">
        <v>14</v>
      </c>
      <c r="I28" s="17" t="s">
        <v>15</v>
      </c>
      <c r="J28" s="12"/>
      <c r="K28" s="12"/>
      <c r="L28" s="10"/>
    </row>
    <row r="29" spans="2:12" ht="21" customHeight="1" x14ac:dyDescent="0.2">
      <c r="B29" s="3">
        <f t="shared" si="0"/>
        <v>20</v>
      </c>
      <c r="C29" s="434" t="str">
        <f>'②出艇申告記録用紙 _別紙５'!C29</f>
        <v>ヤマハ３０青(HMYC)</v>
      </c>
      <c r="D29" s="435">
        <f>'②出艇申告記録用紙 _別紙５'!D29</f>
        <v>0</v>
      </c>
      <c r="E29" s="341" t="str">
        <f>'②出艇申告記録用紙 _別紙５'!E29</f>
        <v>#</v>
      </c>
      <c r="F29" s="22"/>
      <c r="G29" s="23"/>
      <c r="H29" s="17" t="s">
        <v>14</v>
      </c>
      <c r="I29" s="17" t="s">
        <v>15</v>
      </c>
      <c r="J29" s="24"/>
      <c r="K29" s="24"/>
      <c r="L29" s="10"/>
    </row>
    <row r="30" spans="2:12" ht="21" customHeight="1" x14ac:dyDescent="0.2">
      <c r="B30" s="3">
        <f t="shared" si="0"/>
        <v>21</v>
      </c>
      <c r="C30" s="434" t="str">
        <f>'②出艇申告記録用紙 _別紙５'!C30</f>
        <v>バレリーナ</v>
      </c>
      <c r="D30" s="435">
        <f>'②出艇申告記録用紙 _別紙５'!D30</f>
        <v>0</v>
      </c>
      <c r="E30" s="341" t="str">
        <f>'②出艇申告記録用紙 _別紙５'!E30</f>
        <v>#</v>
      </c>
      <c r="F30" s="22"/>
      <c r="G30" s="23"/>
      <c r="H30" s="17" t="s">
        <v>14</v>
      </c>
      <c r="I30" s="17" t="s">
        <v>15</v>
      </c>
      <c r="J30" s="24"/>
      <c r="K30" s="24"/>
      <c r="L30" s="10"/>
    </row>
    <row r="31" spans="2:12" ht="21" customHeight="1" x14ac:dyDescent="0.2">
      <c r="B31" s="3">
        <f t="shared" si="0"/>
        <v>22</v>
      </c>
      <c r="C31" s="434" t="str">
        <f>'②出艇申告記録用紙 _別紙５'!C31</f>
        <v>東京海上（ヤマハ）</v>
      </c>
      <c r="D31" s="435">
        <f>'②出艇申告記録用紙 _別紙５'!D31</f>
        <v>0</v>
      </c>
      <c r="E31" s="341" t="str">
        <f>'②出艇申告記録用紙 _別紙５'!E31</f>
        <v>#</v>
      </c>
      <c r="F31" s="22"/>
      <c r="G31" s="23"/>
      <c r="H31" s="17" t="s">
        <v>14</v>
      </c>
      <c r="I31" s="17" t="s">
        <v>15</v>
      </c>
      <c r="J31" s="24"/>
      <c r="K31" s="24"/>
      <c r="L31" s="10"/>
    </row>
    <row r="32" spans="2:12" ht="21" customHeight="1" x14ac:dyDescent="0.2">
      <c r="B32" s="3">
        <f t="shared" si="0"/>
        <v>23</v>
      </c>
      <c r="C32" s="434" t="str">
        <f>'②出艇申告記録用紙 _別紙５'!C32</f>
        <v>コンテッサⅩⅣ</v>
      </c>
      <c r="D32" s="435">
        <f>'②出艇申告記録用紙 _別紙５'!D32</f>
        <v>0</v>
      </c>
      <c r="E32" s="341">
        <f>'②出艇申告記録用紙 _別紙５'!E32</f>
        <v>188</v>
      </c>
      <c r="F32" s="22"/>
      <c r="G32" s="23"/>
      <c r="H32" s="17" t="s">
        <v>14</v>
      </c>
      <c r="I32" s="17" t="s">
        <v>15</v>
      </c>
      <c r="J32" s="24"/>
      <c r="K32" s="24"/>
      <c r="L32" s="10"/>
    </row>
    <row r="33" spans="2:12" ht="21" customHeight="1" x14ac:dyDescent="0.2">
      <c r="B33" s="3">
        <f t="shared" si="0"/>
        <v>24</v>
      </c>
      <c r="C33" s="434" t="str">
        <f>'②出艇申告記録用紙 _別紙５'!C33</f>
        <v>ラルゴ</v>
      </c>
      <c r="D33" s="435">
        <f>'②出艇申告記録用紙 _別紙５'!D33</f>
        <v>0</v>
      </c>
      <c r="E33" s="341" t="str">
        <f>'②出艇申告記録用紙 _別紙５'!E33</f>
        <v>#</v>
      </c>
      <c r="F33" s="22"/>
      <c r="G33" s="23"/>
      <c r="H33" s="17" t="s">
        <v>14</v>
      </c>
      <c r="I33" s="17" t="s">
        <v>15</v>
      </c>
      <c r="J33" s="24"/>
      <c r="K33" s="24"/>
      <c r="L33" s="10"/>
    </row>
    <row r="34" spans="2:12" ht="21" customHeight="1" x14ac:dyDescent="0.2">
      <c r="B34" s="3">
        <f t="shared" si="0"/>
        <v>25</v>
      </c>
      <c r="C34" s="434" t="str">
        <f>'②出艇申告記録用紙 _別紙５'!C34</f>
        <v>てこ丸</v>
      </c>
      <c r="D34" s="435">
        <f>'②出艇申告記録用紙 _別紙５'!D34</f>
        <v>0</v>
      </c>
      <c r="E34" s="341" t="str">
        <f>'②出艇申告記録用紙 _別紙５'!E34</f>
        <v>#</v>
      </c>
      <c r="F34" s="22"/>
      <c r="G34" s="23"/>
      <c r="H34" s="17" t="s">
        <v>14</v>
      </c>
      <c r="I34" s="17" t="s">
        <v>15</v>
      </c>
      <c r="J34" s="24"/>
      <c r="K34" s="24"/>
      <c r="L34" s="10"/>
    </row>
    <row r="35" spans="2:12" ht="21" customHeight="1" x14ac:dyDescent="0.2">
      <c r="B35" s="3">
        <f t="shared" si="0"/>
        <v>26</v>
      </c>
      <c r="C35" s="434" t="str">
        <f>'②出艇申告記録用紙 _別紙５'!C35</f>
        <v>EARLYBIRD</v>
      </c>
      <c r="D35" s="435">
        <f>'②出艇申告記録用紙 _別紙５'!D35</f>
        <v>0</v>
      </c>
      <c r="E35" s="341">
        <f>'②出艇申告記録用紙 _別紙５'!E35</f>
        <v>1110</v>
      </c>
      <c r="F35" s="22"/>
      <c r="G35" s="23"/>
      <c r="H35" s="17" t="s">
        <v>14</v>
      </c>
      <c r="I35" s="17" t="s">
        <v>15</v>
      </c>
      <c r="J35" s="24"/>
      <c r="K35" s="199"/>
      <c r="L35" s="10"/>
    </row>
    <row r="36" spans="2:12" ht="21" customHeight="1" x14ac:dyDescent="0.2">
      <c r="B36" s="3">
        <f t="shared" si="0"/>
        <v>27</v>
      </c>
      <c r="C36" s="434" t="str">
        <f>'②出艇申告記録用紙 _別紙５'!C36</f>
        <v>MAHANA</v>
      </c>
      <c r="D36" s="435">
        <f>'②出艇申告記録用紙 _別紙５'!D36</f>
        <v>0</v>
      </c>
      <c r="E36" s="341">
        <f>'②出艇申告記録用紙 _別紙５'!E36</f>
        <v>1423</v>
      </c>
      <c r="F36" s="195"/>
      <c r="G36" s="196"/>
      <c r="H36" s="197" t="s">
        <v>14</v>
      </c>
      <c r="I36" s="197" t="s">
        <v>15</v>
      </c>
      <c r="J36" s="198"/>
      <c r="K36" s="198"/>
      <c r="L36" s="10"/>
    </row>
    <row r="37" spans="2:12" ht="21" customHeight="1" x14ac:dyDescent="0.2">
      <c r="B37" s="3">
        <f t="shared" si="0"/>
        <v>28</v>
      </c>
      <c r="C37" s="434" t="str">
        <f>'②出艇申告記録用紙 _別紙５'!C37</f>
        <v>SIESTA</v>
      </c>
      <c r="D37" s="435">
        <f>'②出艇申告記録用紙 _別紙５'!D37</f>
        <v>0</v>
      </c>
      <c r="E37" s="341">
        <f>'②出艇申告記録用紙 _別紙５'!E37</f>
        <v>1023</v>
      </c>
      <c r="F37" s="22"/>
      <c r="G37" s="23"/>
      <c r="H37" s="17" t="s">
        <v>14</v>
      </c>
      <c r="I37" s="17" t="s">
        <v>15</v>
      </c>
      <c r="J37" s="24"/>
      <c r="K37" s="24"/>
      <c r="L37" s="10"/>
    </row>
    <row r="38" spans="2:12" ht="21" customHeight="1" x14ac:dyDescent="0.2">
      <c r="B38" s="3">
        <f t="shared" si="0"/>
        <v>29</v>
      </c>
      <c r="C38" s="434" t="str">
        <f>'②出艇申告記録用紙 _別紙５'!C38</f>
        <v>ウォーターレディー</v>
      </c>
      <c r="D38" s="435">
        <f>'②出艇申告記録用紙 _別紙５'!D38</f>
        <v>0</v>
      </c>
      <c r="E38" s="341" t="str">
        <f>'②出艇申告記録用紙 _別紙５'!E38</f>
        <v>blue</v>
      </c>
      <c r="F38" s="22"/>
      <c r="G38" s="23"/>
      <c r="H38" s="17" t="s">
        <v>14</v>
      </c>
      <c r="I38" s="17" t="s">
        <v>15</v>
      </c>
      <c r="J38" s="24"/>
      <c r="K38" s="24"/>
      <c r="L38" s="10"/>
    </row>
    <row r="39" spans="2:12" ht="21" customHeight="1" x14ac:dyDescent="0.2">
      <c r="B39" s="3">
        <f t="shared" si="0"/>
        <v>30</v>
      </c>
      <c r="C39" s="434" t="str">
        <f>'②出艇申告記録用紙 _別紙５'!C39</f>
        <v>ウインドフェアリイ</v>
      </c>
      <c r="D39" s="435">
        <f>'②出艇申告記録用紙 _別紙５'!D39</f>
        <v>0</v>
      </c>
      <c r="E39" s="341" t="str">
        <f>'②出艇申告記録用紙 _別紙５'!E39</f>
        <v>red</v>
      </c>
      <c r="F39" s="25"/>
      <c r="G39" s="26"/>
      <c r="H39" s="17" t="s">
        <v>14</v>
      </c>
      <c r="I39" s="17" t="s">
        <v>15</v>
      </c>
      <c r="J39" s="27"/>
      <c r="K39" s="27"/>
      <c r="L39" s="10"/>
    </row>
    <row r="40" spans="2:12" ht="21" customHeight="1" x14ac:dyDescent="0.2">
      <c r="B40" s="3">
        <f t="shared" si="0"/>
        <v>31</v>
      </c>
      <c r="C40" s="434" t="str">
        <f>'②出艇申告記録用紙 _別紙５'!C40</f>
        <v>NST-1RED</v>
      </c>
      <c r="D40" s="435">
        <f>'②出艇申告記録用紙 _別紙５'!D40</f>
        <v>0</v>
      </c>
      <c r="E40" s="341" t="str">
        <f>'②出艇申告記録用紙 _別紙５'!E40</f>
        <v>yellow</v>
      </c>
      <c r="F40" s="25"/>
      <c r="G40" s="26"/>
      <c r="H40" s="17" t="s">
        <v>14</v>
      </c>
      <c r="I40" s="17" t="s">
        <v>15</v>
      </c>
      <c r="J40" s="27"/>
      <c r="K40" s="27"/>
      <c r="L40" s="10"/>
    </row>
    <row r="41" spans="2:12" ht="21" customHeight="1" x14ac:dyDescent="0.2">
      <c r="B41" s="3">
        <f t="shared" si="0"/>
        <v>32</v>
      </c>
      <c r="C41" s="434" t="str">
        <f>'②出艇申告記録用紙 _別紙５'!C41</f>
        <v>NST-2BLUE</v>
      </c>
      <c r="D41" s="435">
        <f>'②出艇申告記録用紙 _別紙５'!D41</f>
        <v>0</v>
      </c>
      <c r="E41" s="343" t="str">
        <f>'②出艇申告記録用紙 _別紙５'!E41</f>
        <v>#</v>
      </c>
      <c r="F41" s="25"/>
      <c r="G41" s="26"/>
      <c r="H41" s="17" t="s">
        <v>14</v>
      </c>
      <c r="I41" s="17" t="s">
        <v>15</v>
      </c>
      <c r="J41" s="27"/>
      <c r="K41" s="27"/>
      <c r="L41" s="10"/>
    </row>
    <row r="42" spans="2:12" ht="21" customHeight="1" x14ac:dyDescent="0.2">
      <c r="B42" s="3">
        <f t="shared" si="0"/>
        <v>33</v>
      </c>
      <c r="C42" s="434" t="str">
        <f>'②出艇申告記録用紙 _別紙５'!C42</f>
        <v>PANDRA　Ⅳ</v>
      </c>
      <c r="D42" s="435">
        <f>'②出艇申告記録用紙 _別紙５'!D42</f>
        <v>0</v>
      </c>
      <c r="E42" s="341">
        <f>'②出艇申告記録用紙 _別紙５'!E42</f>
        <v>33</v>
      </c>
      <c r="F42" s="25"/>
      <c r="G42" s="26"/>
      <c r="H42" s="17" t="s">
        <v>14</v>
      </c>
      <c r="I42" s="17" t="s">
        <v>15</v>
      </c>
      <c r="J42" s="27"/>
      <c r="K42" s="27"/>
      <c r="L42" s="10"/>
    </row>
    <row r="43" spans="2:12" ht="21" customHeight="1" x14ac:dyDescent="0.2">
      <c r="B43" s="3">
        <f t="shared" si="0"/>
        <v>34</v>
      </c>
      <c r="C43" s="434" t="str">
        <f>'②出艇申告記録用紙 _別紙５'!C43</f>
        <v>SELF RELIANCE</v>
      </c>
      <c r="D43" s="435">
        <f>'②出艇申告記録用紙 _別紙５'!D43</f>
        <v>0</v>
      </c>
      <c r="E43" s="341">
        <f>'②出艇申告記録用紙 _別紙５'!E43</f>
        <v>6728</v>
      </c>
      <c r="F43" s="25"/>
      <c r="G43" s="26"/>
      <c r="H43" s="17" t="s">
        <v>14</v>
      </c>
      <c r="I43" s="17" t="s">
        <v>15</v>
      </c>
      <c r="J43" s="27"/>
      <c r="K43" s="27"/>
      <c r="L43" s="10"/>
    </row>
    <row r="44" spans="2:12" ht="21" customHeight="1" x14ac:dyDescent="0.2">
      <c r="B44" s="3">
        <f t="shared" si="0"/>
        <v>35</v>
      </c>
      <c r="C44" s="434" t="str">
        <f>'②出艇申告記録用紙 _別紙５'!C44</f>
        <v>RAIA</v>
      </c>
      <c r="D44" s="435">
        <f>'②出艇申告記録用紙 _別紙５'!D44</f>
        <v>0</v>
      </c>
      <c r="E44" s="341" t="str">
        <f>'②出艇申告記録用紙 _別紙５'!E44</f>
        <v>#</v>
      </c>
      <c r="F44" s="25"/>
      <c r="G44" s="26"/>
      <c r="H44" s="17" t="s">
        <v>14</v>
      </c>
      <c r="I44" s="17" t="s">
        <v>15</v>
      </c>
      <c r="J44" s="27"/>
      <c r="K44" s="27"/>
      <c r="L44" s="10"/>
    </row>
    <row r="45" spans="2:12" ht="21" customHeight="1" x14ac:dyDescent="0.2">
      <c r="B45" s="3">
        <f t="shared" si="0"/>
        <v>36</v>
      </c>
      <c r="C45" s="434" t="str">
        <f>'②出艇申告記録用紙 _別紙５'!C45</f>
        <v>Momo</v>
      </c>
      <c r="D45" s="435">
        <f>'②出艇申告記録用紙 _別紙５'!D45</f>
        <v>0</v>
      </c>
      <c r="E45" s="341">
        <f>'②出艇申告記録用紙 _別紙５'!E45</f>
        <v>2986</v>
      </c>
      <c r="F45" s="25"/>
      <c r="G45" s="26"/>
      <c r="H45" s="17" t="s">
        <v>14</v>
      </c>
      <c r="I45" s="17" t="s">
        <v>15</v>
      </c>
      <c r="J45" s="27"/>
      <c r="K45" s="27"/>
      <c r="L45" s="10"/>
    </row>
    <row r="46" spans="2:12" ht="21" customHeight="1" x14ac:dyDescent="0.2">
      <c r="B46" s="3">
        <f t="shared" si="0"/>
        <v>37</v>
      </c>
      <c r="C46" s="434" t="str">
        <f>'②出艇申告記録用紙 _別紙５'!C46</f>
        <v>東京都市大学</v>
      </c>
      <c r="D46" s="435">
        <f>'②出艇申告記録用紙 _別紙５'!D46</f>
        <v>0</v>
      </c>
      <c r="E46" s="341" t="str">
        <f>'②出艇申告記録用紙 _別紙５'!E46</f>
        <v>#</v>
      </c>
      <c r="F46" s="25"/>
      <c r="G46" s="26"/>
      <c r="H46" s="17" t="s">
        <v>14</v>
      </c>
      <c r="I46" s="17" t="s">
        <v>15</v>
      </c>
      <c r="J46" s="27"/>
      <c r="K46" s="27"/>
      <c r="L46" s="10"/>
    </row>
    <row r="47" spans="2:12" ht="21" customHeight="1" x14ac:dyDescent="0.2">
      <c r="B47" s="3">
        <f t="shared" si="0"/>
        <v>38</v>
      </c>
      <c r="C47" s="434" t="str">
        <f>'②出艇申告記録用紙 _別紙５'!C47</f>
        <v>ヤマハ３０（桃）</v>
      </c>
      <c r="D47" s="435">
        <f>'②出艇申告記録用紙 _別紙５'!D47</f>
        <v>0</v>
      </c>
      <c r="E47" s="341" t="str">
        <f>'②出艇申告記録用紙 _別紙５'!E47</f>
        <v>#</v>
      </c>
      <c r="F47" s="25"/>
      <c r="G47" s="26"/>
      <c r="H47" s="17" t="s">
        <v>14</v>
      </c>
      <c r="I47" s="17" t="s">
        <v>15</v>
      </c>
      <c r="J47" s="27"/>
      <c r="K47" s="27"/>
      <c r="L47" s="10"/>
    </row>
    <row r="48" spans="2:12" ht="21" customHeight="1" x14ac:dyDescent="0.2">
      <c r="B48" s="3">
        <f t="shared" si="0"/>
        <v>39</v>
      </c>
      <c r="C48" s="434" t="str">
        <f>'②出艇申告記録用紙 _別紙５'!C48</f>
        <v>パイオニア８</v>
      </c>
      <c r="D48" s="435">
        <f>'②出艇申告記録用紙 _別紙５'!D48</f>
        <v>0</v>
      </c>
      <c r="E48" s="341">
        <f>'②出艇申告記録用紙 _別紙５'!E48</f>
        <v>6698</v>
      </c>
      <c r="F48" s="25"/>
      <c r="G48" s="26"/>
      <c r="H48" s="17" t="s">
        <v>14</v>
      </c>
      <c r="I48" s="17" t="s">
        <v>15</v>
      </c>
      <c r="J48" s="27"/>
      <c r="K48" s="27"/>
      <c r="L48" s="10"/>
    </row>
    <row r="49" spans="2:12" ht="21" customHeight="1" thickBot="1" x14ac:dyDescent="0.25">
      <c r="B49" s="3">
        <f t="shared" si="0"/>
        <v>40</v>
      </c>
      <c r="C49" s="434"/>
      <c r="D49" s="435"/>
      <c r="E49" s="256"/>
      <c r="F49" s="28"/>
      <c r="G49" s="29"/>
      <c r="H49" s="18" t="s">
        <v>14</v>
      </c>
      <c r="I49" s="18" t="s">
        <v>15</v>
      </c>
      <c r="J49" s="30"/>
      <c r="K49" s="31"/>
      <c r="L49" s="10"/>
    </row>
    <row r="50" spans="2:12" ht="23.25" customHeight="1" thickTop="1" thickBot="1" x14ac:dyDescent="0.25">
      <c r="C50" s="407" t="s">
        <v>9</v>
      </c>
      <c r="D50" s="408"/>
      <c r="E50" s="260"/>
      <c r="F50" s="32"/>
      <c r="G50" s="33"/>
      <c r="H50" s="18" t="s">
        <v>4</v>
      </c>
      <c r="I50" s="18" t="s">
        <v>15</v>
      </c>
      <c r="J50" s="34"/>
      <c r="K50" s="35"/>
    </row>
    <row r="51" spans="2:12" ht="16.5" customHeight="1" thickTop="1" x14ac:dyDescent="0.15"/>
    <row r="52" spans="2:12" ht="16.5" customHeight="1" x14ac:dyDescent="0.15"/>
    <row r="53" spans="2:12" ht="16.5" customHeight="1" x14ac:dyDescent="0.15"/>
    <row r="54" spans="2:12" ht="16.5" customHeight="1" x14ac:dyDescent="0.15"/>
    <row r="55" spans="2:12" ht="16.5" customHeight="1" x14ac:dyDescent="0.15"/>
    <row r="56" spans="2:12" ht="16.5" customHeight="1" x14ac:dyDescent="0.15"/>
    <row r="57" spans="2:12" ht="16.5" customHeight="1" x14ac:dyDescent="0.15"/>
    <row r="58" spans="2:12" ht="16.5" customHeight="1" x14ac:dyDescent="0.15"/>
    <row r="59" spans="2:12" ht="16.5" customHeight="1" x14ac:dyDescent="0.15"/>
  </sheetData>
  <mergeCells count="46">
    <mergeCell ref="C44:D44"/>
    <mergeCell ref="C45:D45"/>
    <mergeCell ref="C46:D46"/>
    <mergeCell ref="C47:D47"/>
    <mergeCell ref="C49:D49"/>
    <mergeCell ref="C39:D39"/>
    <mergeCell ref="C40:D40"/>
    <mergeCell ref="C41:D41"/>
    <mergeCell ref="C42:D42"/>
    <mergeCell ref="C43:D43"/>
    <mergeCell ref="C32:D32"/>
    <mergeCell ref="C35:D35"/>
    <mergeCell ref="C36:D36"/>
    <mergeCell ref="C37:D37"/>
    <mergeCell ref="C38:D38"/>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E3:G3"/>
    <mergeCell ref="C9:D9"/>
    <mergeCell ref="C50:D50"/>
    <mergeCell ref="J9:K9"/>
    <mergeCell ref="F9:G9"/>
    <mergeCell ref="E5:F5"/>
    <mergeCell ref="C34:D34"/>
    <mergeCell ref="C48:D48"/>
    <mergeCell ref="C33:D33"/>
    <mergeCell ref="C10:D10"/>
    <mergeCell ref="C11:D11"/>
    <mergeCell ref="C12:D12"/>
    <mergeCell ref="C13:D13"/>
    <mergeCell ref="C14:D14"/>
    <mergeCell ref="C15:D15"/>
    <mergeCell ref="C16:D16"/>
  </mergeCells>
  <phoneticPr fontId="3"/>
  <pageMargins left="0.6692913385826772" right="0.23622047244094491" top="0.39370078740157483" bottom="0.19685039370078741" header="0.19685039370078741" footer="0.11811023622047245"/>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43"/>
  <sheetViews>
    <sheetView view="pageBreakPreview" zoomScaleNormal="75" zoomScaleSheetLayoutView="100" workbookViewId="0">
      <selection activeCell="C1" sqref="C1"/>
    </sheetView>
  </sheetViews>
  <sheetFormatPr defaultRowHeight="13.5" x14ac:dyDescent="0.15"/>
  <cols>
    <col min="1" max="1" width="3.625" customWidth="1"/>
    <col min="2" max="2" width="2.25" customWidth="1"/>
    <col min="3" max="3" width="21.375" customWidth="1"/>
    <col min="4" max="4" width="8.25" customWidth="1"/>
    <col min="5" max="5" width="7" customWidth="1"/>
    <col min="6" max="6" width="8.125" customWidth="1"/>
    <col min="7" max="7" width="9.375" customWidth="1"/>
    <col min="8" max="8" width="15.5" bestFit="1" customWidth="1"/>
    <col min="9" max="9" width="10" customWidth="1"/>
    <col min="11" max="11" width="17.375" customWidth="1"/>
  </cols>
  <sheetData>
    <row r="1" spans="1:11" ht="18.75" x14ac:dyDescent="0.2">
      <c r="A1" s="49"/>
      <c r="C1" s="253">
        <f>'②出艇申告記録用紙 _別紙５'!D3</f>
        <v>45445</v>
      </c>
      <c r="D1" s="437" t="str">
        <f>①入力・出力の手順!F11</f>
        <v>初鰹レガッタ</v>
      </c>
      <c r="E1" s="437"/>
      <c r="F1" s="437"/>
      <c r="G1" s="437"/>
      <c r="H1" s="110" t="s">
        <v>78</v>
      </c>
      <c r="J1" s="2" t="s">
        <v>108</v>
      </c>
      <c r="K1" s="186">
        <f>①入力・出力の手順!C11</f>
        <v>45445</v>
      </c>
    </row>
    <row r="2" spans="1:11" ht="15" customHeight="1" x14ac:dyDescent="0.2">
      <c r="A2" s="49"/>
      <c r="J2" s="2" t="s">
        <v>109</v>
      </c>
      <c r="K2" s="50" t="s">
        <v>164</v>
      </c>
    </row>
    <row r="3" spans="1:11" x14ac:dyDescent="0.15">
      <c r="C3" s="128" t="s">
        <v>110</v>
      </c>
      <c r="I3" s="212" t="s">
        <v>138</v>
      </c>
      <c r="J3" s="213" t="s">
        <v>136</v>
      </c>
      <c r="K3" s="214" t="s">
        <v>137</v>
      </c>
    </row>
    <row r="4" spans="1:11" ht="18.75" x14ac:dyDescent="0.2">
      <c r="A4" s="49"/>
      <c r="I4" s="445"/>
      <c r="J4" s="445"/>
      <c r="K4" s="447" t="str">
        <f>①入力・出力の手順!G11</f>
        <v>（ファーストスピリッツ）</v>
      </c>
    </row>
    <row r="5" spans="1:11" ht="18.75" x14ac:dyDescent="0.2">
      <c r="A5" s="49"/>
      <c r="I5" s="446"/>
      <c r="J5" s="446"/>
      <c r="K5" s="448"/>
    </row>
    <row r="6" spans="1:11" ht="6" customHeight="1" x14ac:dyDescent="0.15">
      <c r="H6" s="51"/>
      <c r="K6" s="2"/>
    </row>
    <row r="7" spans="1:11" ht="18" customHeight="1" x14ac:dyDescent="0.15">
      <c r="A7" s="52"/>
      <c r="B7" s="438" t="s">
        <v>37</v>
      </c>
      <c r="C7" s="439"/>
      <c r="D7" s="439"/>
      <c r="E7" s="439"/>
      <c r="F7" s="439"/>
      <c r="G7" s="440"/>
      <c r="H7" s="53" t="s">
        <v>38</v>
      </c>
      <c r="I7" s="441" t="s">
        <v>39</v>
      </c>
      <c r="J7" s="439"/>
      <c r="K7" s="442"/>
    </row>
    <row r="8" spans="1:11" ht="20.100000000000001" customHeight="1" x14ac:dyDescent="0.15">
      <c r="A8" s="54" t="s">
        <v>40</v>
      </c>
      <c r="B8" s="55" t="s">
        <v>41</v>
      </c>
      <c r="C8" s="56"/>
      <c r="D8" s="57">
        <v>3000</v>
      </c>
      <c r="E8" s="58" t="s">
        <v>42</v>
      </c>
      <c r="F8" s="59">
        <v>14</v>
      </c>
      <c r="G8" s="60" t="s">
        <v>43</v>
      </c>
      <c r="H8" s="61">
        <f>D8*F8</f>
        <v>42000</v>
      </c>
      <c r="I8" s="56"/>
      <c r="J8" s="56"/>
      <c r="K8" s="62"/>
    </row>
    <row r="9" spans="1:11" ht="20.100000000000001" customHeight="1" x14ac:dyDescent="0.15">
      <c r="A9" s="63"/>
      <c r="B9" s="64" t="s">
        <v>44</v>
      </c>
      <c r="C9" s="65"/>
      <c r="D9" s="66">
        <v>4000</v>
      </c>
      <c r="E9" s="67" t="s">
        <v>42</v>
      </c>
      <c r="F9" s="68">
        <v>0</v>
      </c>
      <c r="G9" s="69" t="s">
        <v>45</v>
      </c>
      <c r="H9" s="70">
        <f>D9*F9</f>
        <v>0</v>
      </c>
      <c r="I9" s="65"/>
      <c r="J9" s="65"/>
      <c r="K9" s="71"/>
    </row>
    <row r="10" spans="1:11" ht="20.100000000000001" customHeight="1" x14ac:dyDescent="0.15">
      <c r="A10" s="63" t="s">
        <v>46</v>
      </c>
      <c r="B10" s="72" t="s">
        <v>47</v>
      </c>
      <c r="C10" s="73"/>
      <c r="D10" s="74">
        <v>0</v>
      </c>
      <c r="E10" s="75" t="s">
        <v>48</v>
      </c>
      <c r="F10" s="76">
        <v>53</v>
      </c>
      <c r="G10" s="77"/>
      <c r="H10" s="78">
        <f>D10*F10</f>
        <v>0</v>
      </c>
      <c r="I10" s="73" t="s">
        <v>147</v>
      </c>
      <c r="J10" s="73"/>
      <c r="K10" s="79"/>
    </row>
    <row r="11" spans="1:11" ht="20.100000000000001" customHeight="1" x14ac:dyDescent="0.15">
      <c r="A11" s="63"/>
      <c r="B11" s="80"/>
      <c r="C11" s="81"/>
      <c r="D11" s="82"/>
      <c r="E11" s="81"/>
      <c r="F11" s="81"/>
      <c r="G11" s="83"/>
      <c r="H11" s="84"/>
      <c r="I11" s="81"/>
      <c r="J11" s="81"/>
      <c r="K11" s="85"/>
    </row>
    <row r="12" spans="1:11" ht="20.100000000000001" customHeight="1" x14ac:dyDescent="0.15">
      <c r="A12" s="86"/>
      <c r="B12" s="86" t="s">
        <v>49</v>
      </c>
      <c r="C12" s="87"/>
      <c r="D12" s="87"/>
      <c r="E12" s="87"/>
      <c r="F12" s="87"/>
      <c r="G12" s="87"/>
      <c r="H12" s="88">
        <f>SUM(H8:H11)</f>
        <v>42000</v>
      </c>
      <c r="I12" s="87"/>
      <c r="J12" s="87"/>
      <c r="K12" s="89"/>
    </row>
    <row r="13" spans="1:11" ht="24" customHeight="1" x14ac:dyDescent="0.15">
      <c r="A13" s="63"/>
      <c r="B13" s="443" t="s">
        <v>50</v>
      </c>
      <c r="C13" s="444"/>
      <c r="D13" s="90"/>
      <c r="E13" s="90"/>
      <c r="F13" s="90"/>
      <c r="G13" s="90"/>
      <c r="H13" s="91">
        <v>20000</v>
      </c>
      <c r="I13" s="188" t="s">
        <v>51</v>
      </c>
      <c r="J13" s="92"/>
      <c r="K13" s="93"/>
    </row>
    <row r="14" spans="1:11" ht="24" customHeight="1" x14ac:dyDescent="0.15">
      <c r="A14" s="63"/>
      <c r="B14" s="64" t="s">
        <v>52</v>
      </c>
      <c r="C14" s="65"/>
      <c r="D14" s="65"/>
      <c r="E14" s="65"/>
      <c r="F14" s="65"/>
      <c r="G14" s="65"/>
      <c r="H14" s="70">
        <v>10000</v>
      </c>
      <c r="I14" s="94"/>
      <c r="J14" s="95"/>
      <c r="K14" s="96"/>
    </row>
    <row r="15" spans="1:11" ht="20.100000000000001" customHeight="1" x14ac:dyDescent="0.15">
      <c r="A15" s="63" t="s">
        <v>53</v>
      </c>
      <c r="B15" s="72" t="s">
        <v>54</v>
      </c>
      <c r="C15" s="97"/>
      <c r="D15" s="73"/>
      <c r="E15" s="73"/>
      <c r="F15" s="73"/>
      <c r="G15" s="73"/>
      <c r="H15" s="98">
        <v>0</v>
      </c>
      <c r="I15" s="189" t="s">
        <v>55</v>
      </c>
      <c r="J15" s="99"/>
      <c r="K15" s="100"/>
    </row>
    <row r="16" spans="1:11" ht="20.100000000000001" customHeight="1" x14ac:dyDescent="0.15">
      <c r="A16" s="63" t="s">
        <v>56</v>
      </c>
      <c r="B16" s="72" t="s">
        <v>57</v>
      </c>
      <c r="C16" s="73"/>
      <c r="D16" s="73"/>
      <c r="E16" s="73"/>
      <c r="F16" s="73"/>
      <c r="G16" s="73"/>
      <c r="H16" s="101"/>
      <c r="I16" s="73"/>
      <c r="J16" s="73"/>
      <c r="K16" s="79"/>
    </row>
    <row r="17" spans="1:11" ht="20.100000000000001" customHeight="1" x14ac:dyDescent="0.15">
      <c r="A17" s="63"/>
      <c r="B17" s="72" t="s">
        <v>58</v>
      </c>
      <c r="C17" s="73" t="s">
        <v>59</v>
      </c>
      <c r="D17" s="73"/>
      <c r="E17" s="73"/>
      <c r="F17" s="73"/>
      <c r="G17" s="73"/>
      <c r="H17" s="98"/>
      <c r="I17" s="243" t="s">
        <v>148</v>
      </c>
      <c r="J17" s="73"/>
      <c r="K17" s="79"/>
    </row>
    <row r="18" spans="1:11" ht="20.100000000000001" customHeight="1" x14ac:dyDescent="0.15">
      <c r="A18" s="63"/>
      <c r="B18" s="72" t="s">
        <v>60</v>
      </c>
      <c r="C18" s="76" t="s">
        <v>133</v>
      </c>
      <c r="D18" s="76"/>
      <c r="E18" s="76"/>
      <c r="F18" s="76"/>
      <c r="G18" s="76"/>
      <c r="H18" s="98"/>
      <c r="I18" s="73"/>
      <c r="J18" s="73"/>
      <c r="K18" s="79"/>
    </row>
    <row r="19" spans="1:11" ht="20.100000000000001" customHeight="1" x14ac:dyDescent="0.15">
      <c r="A19" s="63"/>
      <c r="B19" s="72" t="s">
        <v>61</v>
      </c>
      <c r="C19" s="131" t="s">
        <v>134</v>
      </c>
      <c r="D19" s="76"/>
      <c r="E19" s="76"/>
      <c r="F19" s="76"/>
      <c r="G19" s="76"/>
      <c r="H19" s="98"/>
      <c r="I19" s="73"/>
      <c r="J19" s="73"/>
      <c r="K19" s="79"/>
    </row>
    <row r="20" spans="1:11" ht="20.100000000000001" customHeight="1" x14ac:dyDescent="0.15">
      <c r="A20" s="63"/>
      <c r="B20" s="72" t="s">
        <v>62</v>
      </c>
      <c r="C20" s="76" t="s">
        <v>135</v>
      </c>
      <c r="D20" s="76"/>
      <c r="E20" s="76"/>
      <c r="F20" s="76"/>
      <c r="G20" s="76"/>
      <c r="H20" s="98"/>
      <c r="I20" s="73"/>
      <c r="J20" s="73"/>
      <c r="K20" s="79"/>
    </row>
    <row r="21" spans="1:11" ht="20.100000000000001" customHeight="1" x14ac:dyDescent="0.15">
      <c r="A21" s="63"/>
      <c r="B21" s="72" t="s">
        <v>63</v>
      </c>
      <c r="C21" s="76"/>
      <c r="D21" s="76"/>
      <c r="E21" s="76"/>
      <c r="F21" s="76"/>
      <c r="G21" s="76"/>
      <c r="H21" s="98"/>
      <c r="I21" s="73"/>
      <c r="J21" s="73"/>
      <c r="K21" s="79"/>
    </row>
    <row r="22" spans="1:11" ht="20.100000000000001" customHeight="1" x14ac:dyDescent="0.15">
      <c r="A22" s="63"/>
      <c r="B22" s="72" t="s">
        <v>64</v>
      </c>
      <c r="C22" s="68"/>
      <c r="D22" s="76"/>
      <c r="E22" s="76"/>
      <c r="F22" s="76"/>
      <c r="G22" s="76"/>
      <c r="H22" s="98"/>
      <c r="I22" s="73"/>
      <c r="J22" s="73"/>
      <c r="K22" s="79"/>
    </row>
    <row r="23" spans="1:11" ht="20.100000000000001" customHeight="1" x14ac:dyDescent="0.15">
      <c r="A23" s="63"/>
      <c r="B23" s="72" t="s">
        <v>65</v>
      </c>
      <c r="C23" s="76"/>
      <c r="D23" s="76"/>
      <c r="E23" s="76"/>
      <c r="F23" s="76"/>
      <c r="G23" s="76"/>
      <c r="H23" s="98"/>
      <c r="I23" s="73"/>
      <c r="J23" s="73"/>
      <c r="K23" s="79"/>
    </row>
    <row r="24" spans="1:11" ht="20.100000000000001" customHeight="1" x14ac:dyDescent="0.15">
      <c r="A24" s="63"/>
      <c r="B24" s="72" t="s">
        <v>66</v>
      </c>
      <c r="C24" s="76"/>
      <c r="D24" s="76"/>
      <c r="E24" s="76"/>
      <c r="F24" s="76"/>
      <c r="G24" s="76"/>
      <c r="H24" s="98"/>
      <c r="I24" s="73"/>
      <c r="J24" s="73"/>
      <c r="K24" s="79"/>
    </row>
    <row r="25" spans="1:11" ht="20.100000000000001" customHeight="1" x14ac:dyDescent="0.15">
      <c r="A25" s="63"/>
      <c r="B25" s="80" t="s">
        <v>67</v>
      </c>
      <c r="C25" s="132"/>
      <c r="D25" s="132"/>
      <c r="E25" s="132"/>
      <c r="F25" s="132"/>
      <c r="G25" s="132"/>
      <c r="H25" s="102"/>
      <c r="I25" s="81"/>
      <c r="J25" s="81"/>
      <c r="K25" s="85"/>
    </row>
    <row r="26" spans="1:11" ht="20.100000000000001" customHeight="1" thickBot="1" x14ac:dyDescent="0.2">
      <c r="A26" s="103"/>
      <c r="B26" s="103" t="s">
        <v>68</v>
      </c>
      <c r="C26" s="4"/>
      <c r="D26" s="4"/>
      <c r="E26" s="4"/>
      <c r="F26" s="4"/>
      <c r="G26" s="4"/>
      <c r="H26" s="104">
        <f>SUM(H13:H25)</f>
        <v>30000</v>
      </c>
      <c r="I26" s="4"/>
      <c r="J26" s="4"/>
      <c r="K26" s="105"/>
    </row>
    <row r="27" spans="1:11" ht="20.100000000000001" customHeight="1" thickTop="1" x14ac:dyDescent="0.15">
      <c r="A27" s="86"/>
      <c r="B27" s="87" t="s">
        <v>69</v>
      </c>
      <c r="C27" s="87"/>
      <c r="D27" s="87"/>
      <c r="E27" s="87"/>
      <c r="F27" s="87"/>
      <c r="G27" s="87"/>
      <c r="H27" s="88">
        <f>H12-H26</f>
        <v>12000</v>
      </c>
      <c r="I27" s="87"/>
      <c r="J27" s="87"/>
      <c r="K27" s="89"/>
    </row>
    <row r="28" spans="1:11" ht="20.100000000000001" customHeight="1" x14ac:dyDescent="0.15">
      <c r="A28" s="106"/>
      <c r="B28" s="90" t="s">
        <v>70</v>
      </c>
      <c r="C28" s="90"/>
      <c r="D28" s="90"/>
      <c r="E28" s="90"/>
      <c r="F28" s="90"/>
      <c r="G28" s="90"/>
      <c r="H28" s="91">
        <f>H27+H14</f>
        <v>22000</v>
      </c>
      <c r="I28" s="90"/>
      <c r="J28" s="90"/>
      <c r="K28" s="107"/>
    </row>
    <row r="29" spans="1:11" ht="20.100000000000001" customHeight="1" x14ac:dyDescent="0.15">
      <c r="A29" s="2" t="s">
        <v>116</v>
      </c>
      <c r="B29" t="s">
        <v>71</v>
      </c>
      <c r="H29" s="108"/>
    </row>
    <row r="30" spans="1:11" ht="20.100000000000001" customHeight="1" x14ac:dyDescent="0.15">
      <c r="B30" t="s">
        <v>118</v>
      </c>
      <c r="H30" s="108"/>
    </row>
    <row r="31" spans="1:11" ht="20.100000000000001" customHeight="1" x14ac:dyDescent="0.15">
      <c r="A31" t="s">
        <v>111</v>
      </c>
    </row>
    <row r="32" spans="1:11" ht="20.100000000000001" customHeight="1" x14ac:dyDescent="0.15">
      <c r="A32" t="s">
        <v>73</v>
      </c>
    </row>
    <row r="33" spans="1:13" ht="20.100000000000001" customHeight="1" x14ac:dyDescent="0.15">
      <c r="A33" t="s">
        <v>72</v>
      </c>
    </row>
    <row r="34" spans="1:13" ht="20.100000000000001" customHeight="1" x14ac:dyDescent="0.15">
      <c r="A34" t="s">
        <v>113</v>
      </c>
    </row>
    <row r="35" spans="1:13" ht="20.100000000000001" customHeight="1" x14ac:dyDescent="0.15">
      <c r="B35" t="s">
        <v>112</v>
      </c>
    </row>
    <row r="36" spans="1:13" ht="20.100000000000001" customHeight="1" x14ac:dyDescent="0.15">
      <c r="A36" s="2" t="s">
        <v>115</v>
      </c>
      <c r="B36" t="s">
        <v>120</v>
      </c>
    </row>
    <row r="37" spans="1:13" x14ac:dyDescent="0.15">
      <c r="A37" s="436" t="s">
        <v>165</v>
      </c>
      <c r="B37" s="436"/>
      <c r="C37" s="436"/>
      <c r="D37" s="436"/>
      <c r="E37" s="436"/>
      <c r="F37" s="436"/>
      <c r="G37" s="436"/>
      <c r="H37" s="436"/>
      <c r="I37" s="436"/>
      <c r="J37" s="436"/>
      <c r="K37" s="436"/>
    </row>
    <row r="38" spans="1:13" ht="20.100000000000001" customHeight="1" x14ac:dyDescent="0.15">
      <c r="A38" s="436" t="s">
        <v>76</v>
      </c>
      <c r="B38" s="436"/>
      <c r="C38" s="436"/>
      <c r="D38" s="436"/>
      <c r="E38" s="436"/>
      <c r="F38" s="436"/>
      <c r="G38" s="436"/>
      <c r="H38" s="436"/>
      <c r="I38" s="436"/>
      <c r="J38" s="436"/>
      <c r="K38" s="436"/>
    </row>
    <row r="39" spans="1:13" ht="20.100000000000001" customHeight="1" x14ac:dyDescent="0.15">
      <c r="A39" s="2" t="s">
        <v>114</v>
      </c>
      <c r="B39" s="187" t="s">
        <v>117</v>
      </c>
      <c r="C39" s="187"/>
      <c r="D39" s="187"/>
      <c r="E39" s="187"/>
      <c r="F39" s="187"/>
      <c r="G39" s="187"/>
      <c r="H39" s="187"/>
      <c r="I39" s="187"/>
      <c r="J39" s="187"/>
      <c r="K39" s="130"/>
    </row>
    <row r="40" spans="1:13" ht="20.100000000000001" customHeight="1" x14ac:dyDescent="0.15">
      <c r="A40" t="s">
        <v>74</v>
      </c>
    </row>
    <row r="41" spans="1:13" ht="20.100000000000001" customHeight="1" x14ac:dyDescent="0.15">
      <c r="A41" t="s">
        <v>75</v>
      </c>
    </row>
    <row r="42" spans="1:13" ht="13.5" customHeight="1" x14ac:dyDescent="0.15">
      <c r="A42" s="109" t="s">
        <v>119</v>
      </c>
      <c r="B42" s="109"/>
      <c r="C42" s="109"/>
      <c r="D42" s="109"/>
      <c r="E42" s="109"/>
      <c r="F42" s="109"/>
      <c r="G42" s="109"/>
      <c r="H42" s="109"/>
      <c r="I42" s="109"/>
      <c r="J42" s="109"/>
      <c r="K42" s="109"/>
      <c r="M42" t="s">
        <v>77</v>
      </c>
    </row>
    <row r="43" spans="1:13" ht="16.5" customHeight="1" x14ac:dyDescent="0.15"/>
  </sheetData>
  <mergeCells count="9">
    <mergeCell ref="A38:K38"/>
    <mergeCell ref="D1:G1"/>
    <mergeCell ref="B7:G7"/>
    <mergeCell ref="I7:K7"/>
    <mergeCell ref="B13:C13"/>
    <mergeCell ref="A37:K37"/>
    <mergeCell ref="I4:I5"/>
    <mergeCell ref="J4:J5"/>
    <mergeCell ref="K4:K5"/>
  </mergeCells>
  <phoneticPr fontId="4"/>
  <pageMargins left="1.22" right="0.28999999999999998" top="0.26" bottom="0.14000000000000001" header="0.21" footer="0.15"/>
  <pageSetup paperSize="9" scale="7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5"/>
  <sheetViews>
    <sheetView workbookViewId="0">
      <selection activeCell="L6" sqref="L6"/>
    </sheetView>
  </sheetViews>
  <sheetFormatPr defaultColWidth="9" defaultRowHeight="13.5" x14ac:dyDescent="0.15"/>
  <cols>
    <col min="1" max="1" width="0.625" style="215" customWidth="1"/>
    <col min="2" max="2" width="13.25" style="215" customWidth="1"/>
    <col min="3" max="3" width="9.5" style="215" customWidth="1"/>
    <col min="4" max="4" width="6.375" style="215" customWidth="1"/>
    <col min="5" max="5" width="18.875" style="215" customWidth="1"/>
    <col min="6" max="6" width="5.625" style="215" customWidth="1"/>
    <col min="7" max="7" width="7.25" style="215" customWidth="1"/>
    <col min="8" max="8" width="12.75" style="215" customWidth="1"/>
    <col min="9" max="9" width="12.5" style="215" customWidth="1"/>
    <col min="10" max="16384" width="9" style="215"/>
  </cols>
  <sheetData>
    <row r="2" spans="2:9" x14ac:dyDescent="0.15">
      <c r="D2" s="469" t="s">
        <v>173</v>
      </c>
      <c r="E2" s="470"/>
      <c r="F2" s="470"/>
      <c r="G2" s="470"/>
      <c r="H2" s="470"/>
    </row>
    <row r="3" spans="2:9" ht="14.25" thickBot="1" x14ac:dyDescent="0.2"/>
    <row r="4" spans="2:9" ht="18" customHeight="1" x14ac:dyDescent="0.15">
      <c r="B4" s="471" t="s">
        <v>174</v>
      </c>
      <c r="C4" s="472"/>
      <c r="D4" s="472"/>
      <c r="E4" s="473"/>
      <c r="F4" s="474" t="s">
        <v>175</v>
      </c>
      <c r="G4" s="472"/>
      <c r="H4" s="473"/>
      <c r="I4" s="263" t="s">
        <v>176</v>
      </c>
    </row>
    <row r="5" spans="2:9" ht="18" customHeight="1" thickBot="1" x14ac:dyDescent="0.2">
      <c r="B5" s="264" t="s">
        <v>177</v>
      </c>
      <c r="C5" s="265"/>
      <c r="D5" s="265"/>
      <c r="E5" s="265" t="s">
        <v>178</v>
      </c>
      <c r="F5" s="475"/>
      <c r="G5" s="476"/>
      <c r="H5" s="477"/>
      <c r="I5" s="266"/>
    </row>
    <row r="6" spans="2:9" ht="18" customHeight="1" x14ac:dyDescent="0.15">
      <c r="B6" s="267" t="s">
        <v>179</v>
      </c>
      <c r="C6" s="268"/>
      <c r="D6" s="269"/>
      <c r="E6" s="270" t="s">
        <v>180</v>
      </c>
      <c r="F6" s="268"/>
      <c r="G6" s="269"/>
      <c r="H6" s="478" t="s">
        <v>181</v>
      </c>
      <c r="I6" s="479"/>
    </row>
    <row r="7" spans="2:9" ht="18" customHeight="1" thickBot="1" x14ac:dyDescent="0.2">
      <c r="B7" s="271"/>
      <c r="C7" s="272"/>
      <c r="D7" s="273"/>
      <c r="E7" s="274"/>
      <c r="F7" s="272"/>
      <c r="G7" s="273"/>
      <c r="H7" s="274"/>
      <c r="I7" s="275"/>
    </row>
    <row r="8" spans="2:9" ht="18" customHeight="1" x14ac:dyDescent="0.15">
      <c r="B8" s="276" t="s">
        <v>182</v>
      </c>
      <c r="C8" s="277"/>
      <c r="D8" s="277"/>
      <c r="E8" s="277"/>
      <c r="F8" s="277"/>
      <c r="G8" s="277"/>
      <c r="H8" s="277"/>
      <c r="I8" s="278"/>
    </row>
    <row r="9" spans="2:9" ht="18" customHeight="1" x14ac:dyDescent="0.15">
      <c r="B9" s="279" t="s">
        <v>183</v>
      </c>
      <c r="C9" s="277"/>
      <c r="D9" s="277"/>
      <c r="E9" s="277"/>
      <c r="F9" s="280" t="s">
        <v>184</v>
      </c>
      <c r="G9" s="277"/>
      <c r="H9" s="277"/>
      <c r="I9" s="278"/>
    </row>
    <row r="10" spans="2:9" ht="18" customHeight="1" x14ac:dyDescent="0.15">
      <c r="B10" s="279" t="s">
        <v>185</v>
      </c>
      <c r="C10" s="277"/>
      <c r="D10" s="277"/>
      <c r="E10" s="277"/>
      <c r="F10" s="280" t="s">
        <v>186</v>
      </c>
      <c r="G10" s="277"/>
      <c r="H10" s="277"/>
      <c r="I10" s="278"/>
    </row>
    <row r="11" spans="2:9" ht="18" customHeight="1" thickBot="1" x14ac:dyDescent="0.2">
      <c r="B11" s="279" t="s">
        <v>187</v>
      </c>
      <c r="C11" s="277"/>
      <c r="D11" s="277"/>
      <c r="E11" s="277"/>
      <c r="F11" s="280" t="s">
        <v>188</v>
      </c>
      <c r="G11" s="277"/>
      <c r="H11" s="277"/>
      <c r="I11" s="278"/>
    </row>
    <row r="12" spans="2:9" ht="18" customHeight="1" x14ac:dyDescent="0.15">
      <c r="B12" s="483" t="s">
        <v>189</v>
      </c>
      <c r="C12" s="484"/>
      <c r="D12" s="484"/>
      <c r="E12" s="484"/>
      <c r="F12" s="484"/>
      <c r="G12" s="484"/>
      <c r="H12" s="484"/>
      <c r="I12" s="485"/>
    </row>
    <row r="13" spans="2:9" ht="18" customHeight="1" x14ac:dyDescent="0.15">
      <c r="B13" s="486" t="s">
        <v>190</v>
      </c>
      <c r="C13" s="457"/>
      <c r="D13" s="455" t="s">
        <v>191</v>
      </c>
      <c r="E13" s="457"/>
      <c r="F13" s="487" t="s">
        <v>192</v>
      </c>
      <c r="G13" s="455" t="s">
        <v>193</v>
      </c>
      <c r="H13" s="456"/>
      <c r="I13" s="459"/>
    </row>
    <row r="14" spans="2:9" ht="18" customHeight="1" x14ac:dyDescent="0.15">
      <c r="B14" s="465"/>
      <c r="C14" s="490"/>
      <c r="D14" s="491"/>
      <c r="E14" s="490"/>
      <c r="F14" s="488"/>
      <c r="G14" s="450"/>
      <c r="H14" s="450"/>
      <c r="I14" s="492"/>
    </row>
    <row r="15" spans="2:9" ht="18" customHeight="1" x14ac:dyDescent="0.15">
      <c r="B15" s="468"/>
      <c r="C15" s="454"/>
      <c r="D15" s="452"/>
      <c r="E15" s="454"/>
      <c r="F15" s="489"/>
      <c r="G15" s="466"/>
      <c r="H15" s="466"/>
      <c r="I15" s="467"/>
    </row>
    <row r="16" spans="2:9" ht="18" customHeight="1" x14ac:dyDescent="0.15">
      <c r="B16" s="281" t="s">
        <v>194</v>
      </c>
      <c r="C16" s="480" t="s">
        <v>195</v>
      </c>
      <c r="D16" s="456"/>
      <c r="E16" s="456"/>
      <c r="F16" s="456"/>
      <c r="G16" s="457"/>
      <c r="H16" s="480" t="s">
        <v>196</v>
      </c>
      <c r="I16" s="459"/>
    </row>
    <row r="17" spans="2:9" ht="18" customHeight="1" thickBot="1" x14ac:dyDescent="0.2">
      <c r="B17" s="282"/>
      <c r="C17" s="463"/>
      <c r="D17" s="481"/>
      <c r="E17" s="481"/>
      <c r="F17" s="481"/>
      <c r="G17" s="482"/>
      <c r="H17" s="463"/>
      <c r="I17" s="464"/>
    </row>
    <row r="18" spans="2:9" ht="18" customHeight="1" x14ac:dyDescent="0.15">
      <c r="B18" s="465" t="s">
        <v>197</v>
      </c>
      <c r="C18" s="466"/>
      <c r="D18" s="466"/>
      <c r="E18" s="466"/>
      <c r="F18" s="466"/>
      <c r="G18" s="466"/>
      <c r="H18" s="466"/>
      <c r="I18" s="467"/>
    </row>
    <row r="19" spans="2:9" ht="18" customHeight="1" x14ac:dyDescent="0.15">
      <c r="B19" s="468" t="s">
        <v>198</v>
      </c>
      <c r="C19" s="453"/>
      <c r="D19" s="454"/>
      <c r="E19" s="452" t="s">
        <v>199</v>
      </c>
      <c r="F19" s="453"/>
      <c r="G19" s="454"/>
      <c r="H19" s="452" t="s">
        <v>200</v>
      </c>
      <c r="I19" s="458"/>
    </row>
    <row r="20" spans="2:9" ht="18" customHeight="1" x14ac:dyDescent="0.15">
      <c r="B20" s="449"/>
      <c r="C20" s="450"/>
      <c r="D20" s="451"/>
      <c r="E20" s="452"/>
      <c r="F20" s="453"/>
      <c r="G20" s="454"/>
      <c r="H20" s="452"/>
      <c r="I20" s="458"/>
    </row>
    <row r="21" spans="2:9" ht="18" customHeight="1" x14ac:dyDescent="0.15">
      <c r="B21" s="449"/>
      <c r="C21" s="450"/>
      <c r="D21" s="451"/>
      <c r="E21" s="452"/>
      <c r="F21" s="453"/>
      <c r="G21" s="454"/>
      <c r="H21" s="452"/>
      <c r="I21" s="458"/>
    </row>
    <row r="22" spans="2:9" ht="18" customHeight="1" thickBot="1" x14ac:dyDescent="0.2">
      <c r="B22" s="449"/>
      <c r="C22" s="450"/>
      <c r="D22" s="451"/>
      <c r="E22" s="455"/>
      <c r="F22" s="456"/>
      <c r="G22" s="457"/>
      <c r="H22" s="455"/>
      <c r="I22" s="459"/>
    </row>
    <row r="23" spans="2:9" ht="18" customHeight="1" x14ac:dyDescent="0.15">
      <c r="B23" s="267" t="s">
        <v>201</v>
      </c>
      <c r="C23" s="268"/>
      <c r="D23" s="268"/>
      <c r="E23" s="268"/>
      <c r="F23" s="268"/>
      <c r="G23" s="268"/>
      <c r="H23" s="268"/>
      <c r="I23" s="283"/>
    </row>
    <row r="24" spans="2:9" ht="18" customHeight="1" x14ac:dyDescent="0.15">
      <c r="B24" s="276" t="s">
        <v>202</v>
      </c>
      <c r="C24" s="277"/>
      <c r="D24" s="277"/>
      <c r="E24" s="277"/>
      <c r="F24" s="277"/>
      <c r="G24" s="277"/>
      <c r="H24" s="277"/>
      <c r="I24" s="278"/>
    </row>
    <row r="25" spans="2:9" ht="18" customHeight="1" x14ac:dyDescent="0.15">
      <c r="B25" s="276" t="s">
        <v>203</v>
      </c>
      <c r="C25" s="277"/>
      <c r="D25" s="277"/>
      <c r="E25" s="277"/>
      <c r="F25" s="277"/>
      <c r="G25" s="277"/>
      <c r="H25" s="277"/>
      <c r="I25" s="278"/>
    </row>
    <row r="26" spans="2:9" ht="18" customHeight="1" thickBot="1" x14ac:dyDescent="0.2">
      <c r="B26" s="271" t="s">
        <v>204</v>
      </c>
      <c r="C26" s="272"/>
      <c r="D26" s="272"/>
      <c r="E26" s="272"/>
      <c r="F26" s="272"/>
      <c r="G26" s="272"/>
      <c r="H26" s="272"/>
      <c r="I26" s="275"/>
    </row>
    <row r="27" spans="2:9" ht="18" customHeight="1" x14ac:dyDescent="0.15">
      <c r="B27" s="276" t="s">
        <v>205</v>
      </c>
      <c r="C27" s="277"/>
      <c r="D27" s="277"/>
      <c r="E27" s="277"/>
      <c r="F27" s="284" t="s">
        <v>206</v>
      </c>
      <c r="G27" s="285" t="s">
        <v>207</v>
      </c>
      <c r="H27" s="277"/>
      <c r="I27" s="278"/>
    </row>
    <row r="28" spans="2:9" ht="18" customHeight="1" x14ac:dyDescent="0.15">
      <c r="B28" s="276"/>
      <c r="C28" s="277"/>
      <c r="D28" s="277"/>
      <c r="E28" s="277"/>
      <c r="F28" s="284"/>
      <c r="G28" s="277"/>
      <c r="H28" s="277"/>
      <c r="I28" s="278"/>
    </row>
    <row r="29" spans="2:9" ht="18" customHeight="1" x14ac:dyDescent="0.15">
      <c r="B29" s="276"/>
      <c r="C29" s="277"/>
      <c r="D29" s="277"/>
      <c r="E29" s="277"/>
      <c r="F29" s="284"/>
      <c r="G29" s="277"/>
      <c r="H29" s="277"/>
      <c r="I29" s="278"/>
    </row>
    <row r="30" spans="2:9" ht="18" customHeight="1" x14ac:dyDescent="0.15">
      <c r="B30" s="276"/>
      <c r="C30" s="277"/>
      <c r="D30" s="277"/>
      <c r="E30" s="277"/>
      <c r="F30" s="284"/>
      <c r="G30" s="277"/>
      <c r="H30" s="277"/>
      <c r="I30" s="278"/>
    </row>
    <row r="31" spans="2:9" ht="18" customHeight="1" x14ac:dyDescent="0.15">
      <c r="B31" s="276"/>
      <c r="C31" s="277"/>
      <c r="D31" s="277"/>
      <c r="E31" s="277"/>
      <c r="F31" s="284"/>
      <c r="G31" s="277"/>
      <c r="H31" s="277"/>
      <c r="I31" s="278"/>
    </row>
    <row r="32" spans="2:9" ht="18" customHeight="1" x14ac:dyDescent="0.15">
      <c r="B32" s="276"/>
      <c r="C32" s="277"/>
      <c r="D32" s="277"/>
      <c r="E32" s="277"/>
      <c r="F32" s="284"/>
      <c r="G32" s="277"/>
      <c r="H32" s="277"/>
      <c r="I32" s="278"/>
    </row>
    <row r="33" spans="2:9" ht="18" customHeight="1" x14ac:dyDescent="0.15">
      <c r="B33" s="276"/>
      <c r="C33" s="277"/>
      <c r="D33" s="277"/>
      <c r="E33" s="277"/>
      <c r="F33" s="284"/>
      <c r="G33" s="277"/>
      <c r="H33" s="277"/>
      <c r="I33" s="278"/>
    </row>
    <row r="34" spans="2:9" ht="18" customHeight="1" x14ac:dyDescent="0.15">
      <c r="B34" s="276"/>
      <c r="C34" s="277"/>
      <c r="D34" s="277"/>
      <c r="E34" s="277"/>
      <c r="F34" s="284"/>
      <c r="G34" s="277"/>
      <c r="H34" s="277"/>
      <c r="I34" s="278"/>
    </row>
    <row r="35" spans="2:9" ht="18" customHeight="1" x14ac:dyDescent="0.15">
      <c r="B35" s="276"/>
      <c r="C35" s="277"/>
      <c r="D35" s="277"/>
      <c r="E35" s="277"/>
      <c r="F35" s="284"/>
      <c r="G35" s="277"/>
      <c r="H35" s="277"/>
      <c r="I35" s="278"/>
    </row>
    <row r="36" spans="2:9" ht="18" customHeight="1" x14ac:dyDescent="0.15">
      <c r="B36" s="276"/>
      <c r="C36" s="277"/>
      <c r="D36" s="277"/>
      <c r="E36" s="277"/>
      <c r="F36" s="284"/>
      <c r="G36" s="277"/>
      <c r="H36" s="277"/>
      <c r="I36" s="278"/>
    </row>
    <row r="37" spans="2:9" ht="18" customHeight="1" x14ac:dyDescent="0.15">
      <c r="B37" s="276"/>
      <c r="C37" s="277"/>
      <c r="D37" s="277"/>
      <c r="E37" s="277"/>
      <c r="F37" s="284"/>
      <c r="G37" s="277"/>
      <c r="H37" s="277"/>
      <c r="I37" s="278"/>
    </row>
    <row r="38" spans="2:9" ht="18" customHeight="1" x14ac:dyDescent="0.15">
      <c r="B38" s="276"/>
      <c r="C38" s="277"/>
      <c r="D38" s="277"/>
      <c r="E38" s="277"/>
      <c r="F38" s="284"/>
      <c r="G38" s="277"/>
      <c r="H38" s="277"/>
      <c r="I38" s="278"/>
    </row>
    <row r="39" spans="2:9" ht="18" customHeight="1" thickBot="1" x14ac:dyDescent="0.2">
      <c r="B39" s="276"/>
      <c r="C39" s="277"/>
      <c r="D39" s="277"/>
      <c r="E39" s="277"/>
      <c r="F39" s="284"/>
      <c r="G39" s="277"/>
      <c r="H39" s="277"/>
      <c r="I39" s="278"/>
    </row>
    <row r="40" spans="2:9" ht="18" customHeight="1" x14ac:dyDescent="0.15">
      <c r="B40" s="267" t="s">
        <v>208</v>
      </c>
      <c r="C40" s="268"/>
      <c r="D40" s="268"/>
      <c r="E40" s="268"/>
      <c r="F40" s="270" t="s">
        <v>209</v>
      </c>
      <c r="G40" s="268"/>
      <c r="H40" s="268"/>
      <c r="I40" s="283"/>
    </row>
    <row r="41" spans="2:9" ht="18" customHeight="1" x14ac:dyDescent="0.15">
      <c r="B41" s="276"/>
      <c r="C41" s="277"/>
      <c r="D41" s="277"/>
      <c r="E41" s="277"/>
      <c r="F41" s="284"/>
      <c r="G41" s="277"/>
      <c r="H41" s="277"/>
      <c r="I41" s="278"/>
    </row>
    <row r="42" spans="2:9" ht="18" customHeight="1" thickBot="1" x14ac:dyDescent="0.2">
      <c r="B42" s="271"/>
      <c r="C42" s="272"/>
      <c r="D42" s="272"/>
      <c r="E42" s="272"/>
      <c r="F42" s="274"/>
      <c r="G42" s="272"/>
      <c r="H42" s="272"/>
      <c r="I42" s="275"/>
    </row>
    <row r="43" spans="2:9" ht="18" customHeight="1" x14ac:dyDescent="0.15">
      <c r="B43" s="286" t="s">
        <v>210</v>
      </c>
      <c r="C43" s="265"/>
      <c r="D43" s="265"/>
      <c r="E43" s="265"/>
      <c r="F43" s="287" t="s">
        <v>211</v>
      </c>
      <c r="G43" s="265"/>
      <c r="H43" s="265"/>
      <c r="I43" s="288"/>
    </row>
    <row r="44" spans="2:9" ht="18" customHeight="1" x14ac:dyDescent="0.15">
      <c r="B44" s="289"/>
      <c r="C44" s="290"/>
      <c r="D44" s="290"/>
      <c r="E44" s="290"/>
      <c r="F44" s="289"/>
      <c r="G44" s="290"/>
      <c r="H44" s="290"/>
      <c r="I44" s="291"/>
    </row>
    <row r="45" spans="2:9" ht="16.5" x14ac:dyDescent="0.15">
      <c r="C45" s="292" t="s">
        <v>212</v>
      </c>
    </row>
    <row r="47" spans="2:9" ht="25.5" x14ac:dyDescent="0.15">
      <c r="B47" s="293" t="s">
        <v>213</v>
      </c>
    </row>
    <row r="49" spans="2:9" x14ac:dyDescent="0.15">
      <c r="B49" s="215" t="s">
        <v>214</v>
      </c>
    </row>
    <row r="50" spans="2:9" ht="16.5" x14ac:dyDescent="0.15">
      <c r="B50" s="294" t="s">
        <v>215</v>
      </c>
      <c r="C50" s="295"/>
      <c r="D50" s="295"/>
      <c r="E50" s="296" t="s">
        <v>216</v>
      </c>
      <c r="F50" s="297" t="s">
        <v>217</v>
      </c>
      <c r="G50" s="295"/>
      <c r="H50" s="295"/>
      <c r="I50" s="298"/>
    </row>
    <row r="51" spans="2:9" ht="18" customHeight="1" x14ac:dyDescent="0.15">
      <c r="B51" s="299"/>
      <c r="C51" s="300"/>
      <c r="D51" s="300"/>
      <c r="E51" s="301"/>
      <c r="F51" s="300"/>
      <c r="G51" s="300"/>
      <c r="H51" s="300"/>
      <c r="I51" s="302"/>
    </row>
    <row r="52" spans="2:9" ht="18" customHeight="1" x14ac:dyDescent="0.15">
      <c r="B52" s="303"/>
      <c r="C52" s="304"/>
      <c r="D52" s="304"/>
      <c r="E52" s="301"/>
      <c r="F52" s="304"/>
      <c r="G52" s="304"/>
      <c r="H52" s="304"/>
      <c r="I52" s="305"/>
    </row>
    <row r="54" spans="2:9" ht="18" customHeight="1" x14ac:dyDescent="0.15">
      <c r="B54" s="297" t="s">
        <v>218</v>
      </c>
      <c r="C54" s="300"/>
      <c r="D54" s="300"/>
      <c r="E54" s="300"/>
      <c r="F54" s="300"/>
      <c r="G54" s="300"/>
      <c r="H54" s="300"/>
      <c r="I54" s="302"/>
    </row>
    <row r="55" spans="2:9" ht="18" customHeight="1" x14ac:dyDescent="0.15">
      <c r="B55" s="306" t="s">
        <v>219</v>
      </c>
      <c r="E55" s="294" t="s">
        <v>220</v>
      </c>
      <c r="I55" s="307"/>
    </row>
    <row r="56" spans="2:9" ht="18" customHeight="1" x14ac:dyDescent="0.15">
      <c r="B56" s="299"/>
      <c r="C56" s="300"/>
      <c r="D56" s="300"/>
      <c r="E56" s="299"/>
      <c r="F56" s="300"/>
      <c r="G56" s="300"/>
      <c r="H56" s="300"/>
      <c r="I56" s="302"/>
    </row>
    <row r="57" spans="2:9" ht="18" customHeight="1" x14ac:dyDescent="0.15">
      <c r="B57" s="299"/>
      <c r="C57" s="300"/>
      <c r="D57" s="300"/>
      <c r="E57" s="299"/>
      <c r="F57" s="300"/>
      <c r="G57" s="300"/>
      <c r="H57" s="300"/>
      <c r="I57" s="302"/>
    </row>
    <row r="60" spans="2:9" ht="18" customHeight="1" x14ac:dyDescent="0.15">
      <c r="B60" s="292" t="s">
        <v>221</v>
      </c>
    </row>
    <row r="61" spans="2:9" ht="36" customHeight="1" x14ac:dyDescent="0.15">
      <c r="B61" s="460" t="s">
        <v>222</v>
      </c>
      <c r="C61" s="461"/>
      <c r="D61" s="461"/>
      <c r="E61" s="461"/>
      <c r="F61" s="461"/>
      <c r="G61" s="461"/>
      <c r="H61" s="461"/>
      <c r="I61" s="462"/>
    </row>
    <row r="62" spans="2:9" ht="13.5" customHeight="1" x14ac:dyDescent="0.15">
      <c r="B62" s="308"/>
      <c r="C62" s="309"/>
      <c r="D62" s="309"/>
      <c r="E62" s="309"/>
      <c r="F62" s="309"/>
      <c r="G62" s="309"/>
      <c r="H62" s="309"/>
      <c r="I62" s="310"/>
    </row>
    <row r="63" spans="2:9" ht="13.5" customHeight="1" x14ac:dyDescent="0.15">
      <c r="B63" s="308"/>
      <c r="C63" s="309"/>
      <c r="D63" s="309"/>
      <c r="E63" s="309"/>
      <c r="F63" s="309"/>
      <c r="G63" s="309"/>
      <c r="H63" s="309"/>
      <c r="I63" s="310"/>
    </row>
    <row r="64" spans="2:9" x14ac:dyDescent="0.15">
      <c r="B64" s="311"/>
      <c r="I64" s="307"/>
    </row>
    <row r="65" spans="2:9" ht="14.25" x14ac:dyDescent="0.15">
      <c r="B65" s="312" t="s">
        <v>223</v>
      </c>
      <c r="C65" s="295"/>
      <c r="D65" s="295"/>
      <c r="E65" s="295"/>
      <c r="F65" s="295"/>
      <c r="G65" s="295"/>
      <c r="H65" s="295"/>
      <c r="I65" s="298"/>
    </row>
    <row r="66" spans="2:9" x14ac:dyDescent="0.15">
      <c r="B66" s="311"/>
      <c r="I66" s="307"/>
    </row>
    <row r="67" spans="2:9" x14ac:dyDescent="0.15">
      <c r="B67" s="311"/>
      <c r="I67" s="307"/>
    </row>
    <row r="68" spans="2:9" x14ac:dyDescent="0.15">
      <c r="B68" s="303"/>
      <c r="C68" s="304"/>
      <c r="D68" s="304"/>
      <c r="E68" s="304"/>
      <c r="F68" s="304"/>
      <c r="G68" s="304"/>
      <c r="H68" s="304"/>
      <c r="I68" s="305"/>
    </row>
    <row r="69" spans="2:9" ht="15.75" x14ac:dyDescent="0.15">
      <c r="B69" s="312" t="s">
        <v>224</v>
      </c>
      <c r="C69" s="295"/>
      <c r="D69" s="295"/>
      <c r="E69" s="295"/>
      <c r="F69" s="295"/>
      <c r="G69" s="295"/>
      <c r="H69" s="295"/>
      <c r="I69" s="298"/>
    </row>
    <row r="70" spans="2:9" x14ac:dyDescent="0.15">
      <c r="B70" s="311"/>
      <c r="I70" s="307"/>
    </row>
    <row r="71" spans="2:9" x14ac:dyDescent="0.15">
      <c r="B71" s="311"/>
      <c r="I71" s="307"/>
    </row>
    <row r="72" spans="2:9" x14ac:dyDescent="0.15">
      <c r="B72" s="311"/>
      <c r="I72" s="307"/>
    </row>
    <row r="73" spans="2:9" x14ac:dyDescent="0.15">
      <c r="B73" s="311"/>
      <c r="I73" s="307"/>
    </row>
    <row r="74" spans="2:9" x14ac:dyDescent="0.15">
      <c r="B74" s="311"/>
      <c r="I74" s="307"/>
    </row>
    <row r="75" spans="2:9" x14ac:dyDescent="0.15">
      <c r="B75" s="311"/>
      <c r="I75" s="307"/>
    </row>
    <row r="76" spans="2:9" x14ac:dyDescent="0.15">
      <c r="B76" s="311"/>
      <c r="I76" s="307"/>
    </row>
    <row r="77" spans="2:9" x14ac:dyDescent="0.15">
      <c r="B77" s="311"/>
      <c r="I77" s="307"/>
    </row>
    <row r="78" spans="2:9" x14ac:dyDescent="0.15">
      <c r="B78" s="311"/>
      <c r="I78" s="307"/>
    </row>
    <row r="79" spans="2:9" x14ac:dyDescent="0.15">
      <c r="B79" s="311"/>
      <c r="I79" s="307"/>
    </row>
    <row r="80" spans="2:9" x14ac:dyDescent="0.15">
      <c r="B80" s="311"/>
      <c r="I80" s="307"/>
    </row>
    <row r="81" spans="2:9" x14ac:dyDescent="0.15">
      <c r="B81" s="311"/>
      <c r="I81" s="307"/>
    </row>
    <row r="82" spans="2:9" x14ac:dyDescent="0.15">
      <c r="B82" s="303"/>
      <c r="C82" s="304"/>
      <c r="D82" s="304"/>
      <c r="E82" s="304"/>
      <c r="F82" s="304"/>
      <c r="G82" s="304"/>
      <c r="H82" s="304"/>
      <c r="I82" s="305"/>
    </row>
    <row r="83" spans="2:9" ht="15.75" x14ac:dyDescent="0.15">
      <c r="B83" s="312" t="s">
        <v>225</v>
      </c>
      <c r="C83" s="295"/>
      <c r="D83" s="295"/>
      <c r="E83" s="295"/>
      <c r="F83" s="295"/>
      <c r="G83" s="295"/>
      <c r="H83" s="295"/>
      <c r="I83" s="298"/>
    </row>
    <row r="84" spans="2:9" x14ac:dyDescent="0.15">
      <c r="B84" s="311"/>
      <c r="I84" s="307"/>
    </row>
    <row r="85" spans="2:9" x14ac:dyDescent="0.15">
      <c r="B85" s="311"/>
      <c r="I85" s="307"/>
    </row>
    <row r="86" spans="2:9" x14ac:dyDescent="0.15">
      <c r="B86" s="311"/>
      <c r="I86" s="307"/>
    </row>
    <row r="87" spans="2:9" x14ac:dyDescent="0.15">
      <c r="B87" s="303"/>
      <c r="C87" s="304"/>
      <c r="D87" s="304"/>
      <c r="E87" s="304"/>
      <c r="F87" s="304"/>
      <c r="G87" s="304"/>
      <c r="H87" s="304"/>
      <c r="I87" s="305"/>
    </row>
    <row r="88" spans="2:9" ht="15.75" x14ac:dyDescent="0.15">
      <c r="B88" s="312" t="s">
        <v>226</v>
      </c>
      <c r="I88" s="307"/>
    </row>
    <row r="89" spans="2:9" x14ac:dyDescent="0.15">
      <c r="B89" s="311"/>
      <c r="I89" s="307"/>
    </row>
    <row r="90" spans="2:9" x14ac:dyDescent="0.15">
      <c r="B90" s="311"/>
      <c r="I90" s="307"/>
    </row>
    <row r="91" spans="2:9" ht="15.75" x14ac:dyDescent="0.15">
      <c r="B91" s="312" t="s">
        <v>227</v>
      </c>
      <c r="C91" s="295"/>
      <c r="D91" s="295"/>
      <c r="E91" s="295"/>
      <c r="F91" s="295"/>
      <c r="G91" s="295"/>
      <c r="H91" s="295"/>
      <c r="I91" s="298"/>
    </row>
    <row r="92" spans="2:9" x14ac:dyDescent="0.15">
      <c r="B92" s="311"/>
      <c r="I92" s="307"/>
    </row>
    <row r="93" spans="2:9" x14ac:dyDescent="0.15">
      <c r="B93" s="311"/>
      <c r="I93" s="307"/>
    </row>
    <row r="94" spans="2:9" ht="15.75" x14ac:dyDescent="0.15">
      <c r="B94" s="313" t="s">
        <v>228</v>
      </c>
      <c r="G94" s="314" t="s">
        <v>229</v>
      </c>
      <c r="I94" s="307"/>
    </row>
    <row r="95" spans="2:9" x14ac:dyDescent="0.15">
      <c r="B95" s="303"/>
      <c r="C95" s="304"/>
      <c r="D95" s="304"/>
      <c r="E95" s="304"/>
      <c r="F95" s="304"/>
      <c r="G95" s="304"/>
      <c r="H95" s="304"/>
      <c r="I95" s="305"/>
    </row>
  </sheetData>
  <sortState xmlns:xlrd2="http://schemas.microsoft.com/office/spreadsheetml/2017/richdata2" ref="B10:L46">
    <sortCondition ref="E10:E46"/>
  </sortState>
  <mergeCells count="25">
    <mergeCell ref="C16:G16"/>
    <mergeCell ref="H16:I16"/>
    <mergeCell ref="C17:G17"/>
    <mergeCell ref="B12:I12"/>
    <mergeCell ref="B13:C13"/>
    <mergeCell ref="D13:E13"/>
    <mergeCell ref="F13:F15"/>
    <mergeCell ref="G13:I13"/>
    <mergeCell ref="B14:C15"/>
    <mergeCell ref="D14:E15"/>
    <mergeCell ref="G14:I15"/>
    <mergeCell ref="D2:H2"/>
    <mergeCell ref="B4:E4"/>
    <mergeCell ref="F4:H4"/>
    <mergeCell ref="F5:H5"/>
    <mergeCell ref="H6:I6"/>
    <mergeCell ref="B20:D22"/>
    <mergeCell ref="E20:G22"/>
    <mergeCell ref="H20:I22"/>
    <mergeCell ref="B61:I61"/>
    <mergeCell ref="H17:I17"/>
    <mergeCell ref="B18:I18"/>
    <mergeCell ref="B19:D19"/>
    <mergeCell ref="E19:G19"/>
    <mergeCell ref="H19:I19"/>
  </mergeCells>
  <phoneticPr fontId="4"/>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①入力・出力の手順</vt:lpstr>
      <vt:lpstr>②出艇申告記録用紙 _別紙５</vt:lpstr>
      <vt:lpstr>③フィニッシュ時刻記録用紙_別紙６</vt:lpstr>
      <vt:lpstr>④ﾊﾟｰﾃｨ受付記録用紙_別紙５ </vt:lpstr>
      <vt:lpstr>⑤レガッタ精算書_別紙_７</vt:lpstr>
      <vt:lpstr>⑥審問要求書プロテストフォーム</vt:lpstr>
      <vt:lpstr>⑤レガッタ精算書_別紙_７!Print_Area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2022-01-31T11:52:00Z</dcterms:created>
  <dcterms:modified xsi:type="dcterms:W3CDTF">2024-05-14T01:42:08Z</dcterms:modified>
</cp:coreProperties>
</file>